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85" yWindow="7065" windowWidth="19440" windowHeight="5145"/>
  </bookViews>
  <sheets>
    <sheet name="(様式４)申込書一覧表" sheetId="1" r:id="rId1"/>
    <sheet name=" (※)事務局シート　様式１に【各地方陸協】で貼り付けます。" sheetId="6" r:id="rId2"/>
  </sheets>
  <definedNames>
    <definedName name="_xlnm.Print_Area" localSheetId="1">' (※)事務局シート　様式１に【各地方陸協】で貼り付けます。'!$A$6:$V$47</definedName>
    <definedName name="_xlnm.Print_Area" localSheetId="0">'(様式４)申込書一覧表'!$A$1:$AN$58</definedName>
    <definedName name="女" localSheetId="1">' (※)事務局シート　様式１に【各地方陸協】で貼り付けます。'!$AK$7:$AK$26</definedName>
    <definedName name="女">'(様式４)申込書一覧表'!$AZ$9:$AZ$29</definedName>
    <definedName name="男" localSheetId="1">' (※)事務局シート　様式１に【各地方陸協】で貼り付けます。'!$AJ$7:$AJ$26</definedName>
    <definedName name="男">'(様式４)申込書一覧表'!$AY$9:$AY$29</definedName>
  </definedNames>
  <calcPr calcId="145621"/>
</workbook>
</file>

<file path=xl/calcChain.xml><?xml version="1.0" encoding="utf-8"?>
<calcChain xmlns="http://schemas.openxmlformats.org/spreadsheetml/2006/main">
  <c r="U46" i="6" l="1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J12" i="1"/>
  <c r="J16" i="1"/>
  <c r="J9" i="1"/>
  <c r="J11" i="1"/>
  <c r="J10" i="1"/>
  <c r="J15" i="1"/>
  <c r="J13" i="1"/>
  <c r="U7" i="6" l="1"/>
  <c r="Q7" i="6"/>
  <c r="B46" i="6"/>
  <c r="V46" i="6" s="1"/>
  <c r="B45" i="6"/>
  <c r="V45" i="6" s="1"/>
  <c r="B44" i="6"/>
  <c r="V44" i="6" s="1"/>
  <c r="B43" i="6"/>
  <c r="V43" i="6" s="1"/>
  <c r="B42" i="6"/>
  <c r="V42" i="6" s="1"/>
  <c r="B41" i="6"/>
  <c r="V41" i="6" s="1"/>
  <c r="B40" i="6"/>
  <c r="V40" i="6" s="1"/>
  <c r="B39" i="6"/>
  <c r="V39" i="6" s="1"/>
  <c r="B38" i="6"/>
  <c r="V38" i="6" s="1"/>
  <c r="B37" i="6"/>
  <c r="V37" i="6" s="1"/>
  <c r="B36" i="6"/>
  <c r="V36" i="6" s="1"/>
  <c r="B35" i="6"/>
  <c r="V35" i="6" s="1"/>
  <c r="B34" i="6"/>
  <c r="V34" i="6" s="1"/>
  <c r="B33" i="6"/>
  <c r="V33" i="6" s="1"/>
  <c r="B32" i="6"/>
  <c r="V32" i="6" s="1"/>
  <c r="B31" i="6"/>
  <c r="V31" i="6" s="1"/>
  <c r="B30" i="6"/>
  <c r="V30" i="6" s="1"/>
  <c r="B29" i="6"/>
  <c r="V29" i="6" s="1"/>
  <c r="B28" i="6"/>
  <c r="V28" i="6" s="1"/>
  <c r="B27" i="6"/>
  <c r="V27" i="6" s="1"/>
  <c r="B26" i="6"/>
  <c r="V26" i="6" s="1"/>
  <c r="B25" i="6"/>
  <c r="V25" i="6" s="1"/>
  <c r="B24" i="6"/>
  <c r="V24" i="6" s="1"/>
  <c r="B23" i="6"/>
  <c r="V23" i="6" s="1"/>
  <c r="B22" i="6"/>
  <c r="V22" i="6" s="1"/>
  <c r="B21" i="6"/>
  <c r="V21" i="6" s="1"/>
  <c r="B20" i="6"/>
  <c r="V20" i="6" s="1"/>
  <c r="B19" i="6"/>
  <c r="V19" i="6" s="1"/>
  <c r="B18" i="6"/>
  <c r="V18" i="6" s="1"/>
  <c r="B17" i="6"/>
  <c r="V17" i="6" s="1"/>
  <c r="B16" i="6"/>
  <c r="V16" i="6" s="1"/>
  <c r="B15" i="6"/>
  <c r="V15" i="6" s="1"/>
  <c r="B14" i="6"/>
  <c r="V14" i="6" s="1"/>
  <c r="B13" i="6"/>
  <c r="V13" i="6" s="1"/>
  <c r="B12" i="6"/>
  <c r="V12" i="6" s="1"/>
  <c r="B11" i="6"/>
  <c r="V11" i="6" s="1"/>
  <c r="B10" i="6"/>
  <c r="V10" i="6" s="1"/>
  <c r="B9" i="6"/>
  <c r="B8" i="6"/>
  <c r="B7" i="6"/>
  <c r="T46" i="6"/>
  <c r="R46" i="6"/>
  <c r="P46" i="6"/>
  <c r="N46" i="6"/>
  <c r="AA46" i="6" s="1"/>
  <c r="J46" i="6"/>
  <c r="K46" i="6" s="1"/>
  <c r="F46" i="6"/>
  <c r="I46" i="6"/>
  <c r="AB46" i="6" s="1"/>
  <c r="T45" i="6"/>
  <c r="R45" i="6"/>
  <c r="P45" i="6"/>
  <c r="N45" i="6"/>
  <c r="AA45" i="6" s="1"/>
  <c r="J45" i="6"/>
  <c r="K45" i="6" s="1"/>
  <c r="F45" i="6"/>
  <c r="I45" i="6"/>
  <c r="M45" i="6" s="1"/>
  <c r="T44" i="6"/>
  <c r="R44" i="6"/>
  <c r="P44" i="6"/>
  <c r="N44" i="6"/>
  <c r="J44" i="6"/>
  <c r="K44" i="6" s="1"/>
  <c r="F44" i="6"/>
  <c r="I44" i="6"/>
  <c r="AB44" i="6" s="1"/>
  <c r="T43" i="6"/>
  <c r="R43" i="6"/>
  <c r="P43" i="6"/>
  <c r="N43" i="6"/>
  <c r="AA43" i="6" s="1"/>
  <c r="J43" i="6"/>
  <c r="K43" i="6" s="1"/>
  <c r="F43" i="6"/>
  <c r="I43" i="6"/>
  <c r="M43" i="6" s="1"/>
  <c r="T42" i="6"/>
  <c r="R42" i="6"/>
  <c r="P42" i="6"/>
  <c r="N42" i="6"/>
  <c r="AA42" i="6" s="1"/>
  <c r="J42" i="6"/>
  <c r="K42" i="6" s="1"/>
  <c r="F42" i="6"/>
  <c r="I42" i="6"/>
  <c r="AB42" i="6" s="1"/>
  <c r="T41" i="6"/>
  <c r="R41" i="6"/>
  <c r="P41" i="6"/>
  <c r="N41" i="6"/>
  <c r="AA41" i="6" s="1"/>
  <c r="J41" i="6"/>
  <c r="K41" i="6" s="1"/>
  <c r="F41" i="6"/>
  <c r="I41" i="6"/>
  <c r="M41" i="6" s="1"/>
  <c r="T40" i="6"/>
  <c r="R40" i="6"/>
  <c r="P40" i="6"/>
  <c r="N40" i="6"/>
  <c r="J40" i="6"/>
  <c r="K40" i="6" s="1"/>
  <c r="F40" i="6"/>
  <c r="I40" i="6"/>
  <c r="AB40" i="6" s="1"/>
  <c r="T39" i="6"/>
  <c r="R39" i="6"/>
  <c r="P39" i="6"/>
  <c r="N39" i="6"/>
  <c r="AA39" i="6" s="1"/>
  <c r="J39" i="6"/>
  <c r="K39" i="6" s="1"/>
  <c r="F39" i="6"/>
  <c r="I39" i="6"/>
  <c r="M39" i="6" s="1"/>
  <c r="T38" i="6"/>
  <c r="R38" i="6"/>
  <c r="P38" i="6"/>
  <c r="N38" i="6"/>
  <c r="AA38" i="6" s="1"/>
  <c r="J38" i="6"/>
  <c r="K38" i="6" s="1"/>
  <c r="F38" i="6"/>
  <c r="I38" i="6"/>
  <c r="AB38" i="6" s="1"/>
  <c r="T37" i="6"/>
  <c r="R37" i="6"/>
  <c r="P37" i="6"/>
  <c r="N37" i="6"/>
  <c r="AA37" i="6" s="1"/>
  <c r="J37" i="6"/>
  <c r="K37" i="6" s="1"/>
  <c r="F37" i="6"/>
  <c r="I37" i="6"/>
  <c r="M37" i="6" s="1"/>
  <c r="T36" i="6"/>
  <c r="R36" i="6"/>
  <c r="P36" i="6"/>
  <c r="N36" i="6"/>
  <c r="J36" i="6"/>
  <c r="K36" i="6" s="1"/>
  <c r="F36" i="6"/>
  <c r="I36" i="6"/>
  <c r="AB36" i="6" s="1"/>
  <c r="T35" i="6"/>
  <c r="R35" i="6"/>
  <c r="P35" i="6"/>
  <c r="N35" i="6"/>
  <c r="AA35" i="6" s="1"/>
  <c r="J35" i="6"/>
  <c r="K35" i="6" s="1"/>
  <c r="F35" i="6"/>
  <c r="I35" i="6"/>
  <c r="M35" i="6" s="1"/>
  <c r="T34" i="6"/>
  <c r="R34" i="6"/>
  <c r="P34" i="6"/>
  <c r="N34" i="6"/>
  <c r="AA34" i="6" s="1"/>
  <c r="J34" i="6"/>
  <c r="K34" i="6" s="1"/>
  <c r="F34" i="6"/>
  <c r="I34" i="6"/>
  <c r="AB34" i="6" s="1"/>
  <c r="T33" i="6"/>
  <c r="R33" i="6"/>
  <c r="P33" i="6"/>
  <c r="N33" i="6"/>
  <c r="AA33" i="6" s="1"/>
  <c r="J33" i="6"/>
  <c r="K33" i="6" s="1"/>
  <c r="F33" i="6"/>
  <c r="I33" i="6"/>
  <c r="M33" i="6" s="1"/>
  <c r="T32" i="6"/>
  <c r="R32" i="6"/>
  <c r="P32" i="6"/>
  <c r="N32" i="6"/>
  <c r="AA32" i="6" s="1"/>
  <c r="J32" i="6"/>
  <c r="K32" i="6" s="1"/>
  <c r="F32" i="6"/>
  <c r="I32" i="6"/>
  <c r="AB32" i="6" s="1"/>
  <c r="T31" i="6"/>
  <c r="R31" i="6"/>
  <c r="P31" i="6"/>
  <c r="N31" i="6"/>
  <c r="AA31" i="6" s="1"/>
  <c r="J31" i="6"/>
  <c r="K31" i="6" s="1"/>
  <c r="F31" i="6"/>
  <c r="I31" i="6"/>
  <c r="M31" i="6" s="1"/>
  <c r="T30" i="6"/>
  <c r="R30" i="6"/>
  <c r="P30" i="6"/>
  <c r="N30" i="6"/>
  <c r="J30" i="6"/>
  <c r="K30" i="6" s="1"/>
  <c r="F30" i="6"/>
  <c r="I30" i="6"/>
  <c r="AB30" i="6" s="1"/>
  <c r="T29" i="6"/>
  <c r="R29" i="6"/>
  <c r="P29" i="6"/>
  <c r="N29" i="6"/>
  <c r="J29" i="6"/>
  <c r="K29" i="6" s="1"/>
  <c r="F29" i="6"/>
  <c r="I29" i="6"/>
  <c r="M29" i="6" s="1"/>
  <c r="T28" i="6"/>
  <c r="R28" i="6"/>
  <c r="P28" i="6"/>
  <c r="N28" i="6"/>
  <c r="AA28" i="6" s="1"/>
  <c r="J28" i="6"/>
  <c r="K28" i="6" s="1"/>
  <c r="F28" i="6"/>
  <c r="I28" i="6"/>
  <c r="AB28" i="6" s="1"/>
  <c r="T27" i="6"/>
  <c r="R27" i="6"/>
  <c r="P27" i="6"/>
  <c r="N27" i="6"/>
  <c r="AA27" i="6" s="1"/>
  <c r="J27" i="6"/>
  <c r="K27" i="6" s="1"/>
  <c r="F27" i="6"/>
  <c r="I27" i="6"/>
  <c r="M27" i="6" s="1"/>
  <c r="T26" i="6"/>
  <c r="R26" i="6"/>
  <c r="P26" i="6"/>
  <c r="N26" i="6"/>
  <c r="J26" i="6"/>
  <c r="K26" i="6" s="1"/>
  <c r="F26" i="6"/>
  <c r="I26" i="6"/>
  <c r="AB26" i="6" s="1"/>
  <c r="T25" i="6"/>
  <c r="R25" i="6"/>
  <c r="P25" i="6"/>
  <c r="N25" i="6"/>
  <c r="AA25" i="6" s="1"/>
  <c r="J25" i="6"/>
  <c r="K25" i="6" s="1"/>
  <c r="F25" i="6"/>
  <c r="I25" i="6"/>
  <c r="M25" i="6" s="1"/>
  <c r="T24" i="6"/>
  <c r="R24" i="6"/>
  <c r="P24" i="6"/>
  <c r="N24" i="6"/>
  <c r="AA24" i="6" s="1"/>
  <c r="J24" i="6"/>
  <c r="K24" i="6" s="1"/>
  <c r="F24" i="6"/>
  <c r="I24" i="6"/>
  <c r="AB24" i="6" s="1"/>
  <c r="T23" i="6"/>
  <c r="R23" i="6"/>
  <c r="P23" i="6"/>
  <c r="N23" i="6"/>
  <c r="J23" i="6"/>
  <c r="K23" i="6" s="1"/>
  <c r="F23" i="6"/>
  <c r="I23" i="6"/>
  <c r="M23" i="6" s="1"/>
  <c r="T22" i="6"/>
  <c r="R22" i="6"/>
  <c r="P22" i="6"/>
  <c r="N22" i="6"/>
  <c r="J22" i="6"/>
  <c r="K22" i="6" s="1"/>
  <c r="F22" i="6"/>
  <c r="I22" i="6"/>
  <c r="AB22" i="6" s="1"/>
  <c r="T21" i="6"/>
  <c r="R21" i="6"/>
  <c r="P21" i="6"/>
  <c r="N21" i="6"/>
  <c r="J21" i="6"/>
  <c r="K21" i="6" s="1"/>
  <c r="F21" i="6"/>
  <c r="I21" i="6"/>
  <c r="M21" i="6" s="1"/>
  <c r="T20" i="6"/>
  <c r="R20" i="6"/>
  <c r="P20" i="6"/>
  <c r="N20" i="6"/>
  <c r="AA20" i="6" s="1"/>
  <c r="J20" i="6"/>
  <c r="K20" i="6" s="1"/>
  <c r="F20" i="6"/>
  <c r="I20" i="6"/>
  <c r="AB20" i="6" s="1"/>
  <c r="T19" i="6"/>
  <c r="R19" i="6"/>
  <c r="P19" i="6"/>
  <c r="N19" i="6"/>
  <c r="AA19" i="6" s="1"/>
  <c r="J19" i="6"/>
  <c r="K19" i="6" s="1"/>
  <c r="F19" i="6"/>
  <c r="I19" i="6"/>
  <c r="M19" i="6" s="1"/>
  <c r="T18" i="6"/>
  <c r="R18" i="6"/>
  <c r="P18" i="6"/>
  <c r="N18" i="6"/>
  <c r="J18" i="6"/>
  <c r="K18" i="6" s="1"/>
  <c r="F18" i="6"/>
  <c r="I18" i="6"/>
  <c r="AB18" i="6" s="1"/>
  <c r="T17" i="6"/>
  <c r="R17" i="6"/>
  <c r="P17" i="6"/>
  <c r="N17" i="6"/>
  <c r="J17" i="6"/>
  <c r="K17" i="6" s="1"/>
  <c r="F17" i="6"/>
  <c r="I17" i="6"/>
  <c r="M17" i="6" s="1"/>
  <c r="T16" i="6"/>
  <c r="R16" i="6"/>
  <c r="P16" i="6"/>
  <c r="N16" i="6"/>
  <c r="AA16" i="6" s="1"/>
  <c r="J16" i="6"/>
  <c r="K16" i="6" s="1"/>
  <c r="F16" i="6"/>
  <c r="I16" i="6"/>
  <c r="AB16" i="6" s="1"/>
  <c r="T15" i="6"/>
  <c r="R15" i="6"/>
  <c r="P15" i="6"/>
  <c r="N15" i="6"/>
  <c r="AA15" i="6" s="1"/>
  <c r="J15" i="6"/>
  <c r="K15" i="6" s="1"/>
  <c r="F15" i="6"/>
  <c r="I15" i="6"/>
  <c r="M15" i="6" s="1"/>
  <c r="T14" i="6"/>
  <c r="R14" i="6"/>
  <c r="P14" i="6"/>
  <c r="N14" i="6"/>
  <c r="AA14" i="6" s="1"/>
  <c r="J14" i="6"/>
  <c r="K14" i="6" s="1"/>
  <c r="F14" i="6"/>
  <c r="I14" i="6"/>
  <c r="AB14" i="6" s="1"/>
  <c r="T13" i="6"/>
  <c r="R13" i="6"/>
  <c r="P13" i="6"/>
  <c r="N13" i="6"/>
  <c r="J13" i="6"/>
  <c r="K13" i="6" s="1"/>
  <c r="F13" i="6"/>
  <c r="I13" i="6"/>
  <c r="M13" i="6" s="1"/>
  <c r="T12" i="6"/>
  <c r="R12" i="6"/>
  <c r="P12" i="6"/>
  <c r="N12" i="6"/>
  <c r="J12" i="6"/>
  <c r="K12" i="6" s="1"/>
  <c r="F12" i="6"/>
  <c r="I12" i="6"/>
  <c r="AB12" i="6" s="1"/>
  <c r="T11" i="6"/>
  <c r="R11" i="6"/>
  <c r="P11" i="6"/>
  <c r="N11" i="6"/>
  <c r="J11" i="6"/>
  <c r="K11" i="6" s="1"/>
  <c r="F11" i="6"/>
  <c r="I11" i="6"/>
  <c r="M11" i="6" s="1"/>
  <c r="T10" i="6"/>
  <c r="R10" i="6"/>
  <c r="P10" i="6"/>
  <c r="N10" i="6"/>
  <c r="J10" i="6"/>
  <c r="K10" i="6" s="1"/>
  <c r="F10" i="6"/>
  <c r="I10" i="6"/>
  <c r="AB10" i="6" s="1"/>
  <c r="T9" i="6"/>
  <c r="R9" i="6"/>
  <c r="P9" i="6"/>
  <c r="N9" i="6"/>
  <c r="J9" i="6"/>
  <c r="K9" i="6" s="1"/>
  <c r="F9" i="6"/>
  <c r="I9" i="6"/>
  <c r="M9" i="6" s="1"/>
  <c r="T8" i="6"/>
  <c r="R8" i="6"/>
  <c r="P8" i="6"/>
  <c r="N8" i="6"/>
  <c r="J8" i="6"/>
  <c r="K8" i="6" s="1"/>
  <c r="F8" i="6"/>
  <c r="I8" i="6"/>
  <c r="J7" i="6"/>
  <c r="K7" i="6" s="1"/>
  <c r="F7" i="6"/>
  <c r="I7" i="6"/>
  <c r="M7" i="6" s="1"/>
  <c r="T7" i="6"/>
  <c r="R7" i="6"/>
  <c r="P7" i="6"/>
  <c r="N7" i="6"/>
  <c r="AA44" i="6"/>
  <c r="AA40" i="6"/>
  <c r="AA36" i="6"/>
  <c r="AA30" i="6"/>
  <c r="AA29" i="6"/>
  <c r="AA26" i="6"/>
  <c r="AA23" i="6"/>
  <c r="AA22" i="6"/>
  <c r="J14" i="1"/>
  <c r="J17" i="1"/>
  <c r="J20" i="1"/>
  <c r="J18" i="1"/>
  <c r="J19" i="1"/>
  <c r="X11" i="6" l="1"/>
  <c r="Y11" i="6"/>
  <c r="X13" i="6"/>
  <c r="Y13" i="6"/>
  <c r="X15" i="6"/>
  <c r="Y15" i="6"/>
  <c r="X17" i="6"/>
  <c r="Y17" i="6"/>
  <c r="X19" i="6"/>
  <c r="Y19" i="6"/>
  <c r="X21" i="6"/>
  <c r="Y21" i="6"/>
  <c r="X23" i="6"/>
  <c r="Y23" i="6"/>
  <c r="X25" i="6"/>
  <c r="Y25" i="6"/>
  <c r="X27" i="6"/>
  <c r="Y27" i="6"/>
  <c r="X29" i="6"/>
  <c r="Y29" i="6"/>
  <c r="X31" i="6"/>
  <c r="Y31" i="6"/>
  <c r="X33" i="6"/>
  <c r="Y33" i="6"/>
  <c r="X35" i="6"/>
  <c r="Y35" i="6"/>
  <c r="X37" i="6"/>
  <c r="Y37" i="6"/>
  <c r="X39" i="6"/>
  <c r="Y39" i="6"/>
  <c r="X41" i="6"/>
  <c r="Y41" i="6"/>
  <c r="X43" i="6"/>
  <c r="Y43" i="6"/>
  <c r="X45" i="6"/>
  <c r="Y45" i="6"/>
  <c r="X10" i="6"/>
  <c r="Y10" i="6"/>
  <c r="X12" i="6"/>
  <c r="Y12" i="6"/>
  <c r="X14" i="6"/>
  <c r="Y14" i="6"/>
  <c r="X16" i="6"/>
  <c r="Y16" i="6"/>
  <c r="X18" i="6"/>
  <c r="Y18" i="6"/>
  <c r="X20" i="6"/>
  <c r="Y20" i="6"/>
  <c r="X22" i="6"/>
  <c r="Y22" i="6"/>
  <c r="X24" i="6"/>
  <c r="Y24" i="6"/>
  <c r="X26" i="6"/>
  <c r="Y26" i="6"/>
  <c r="X28" i="6"/>
  <c r="Y28" i="6"/>
  <c r="X30" i="6"/>
  <c r="Y30" i="6"/>
  <c r="X32" i="6"/>
  <c r="Y32" i="6"/>
  <c r="X34" i="6"/>
  <c r="Y34" i="6"/>
  <c r="X36" i="6"/>
  <c r="Y36" i="6"/>
  <c r="X38" i="6"/>
  <c r="Y38" i="6"/>
  <c r="X40" i="6"/>
  <c r="Y40" i="6"/>
  <c r="X42" i="6"/>
  <c r="Y42" i="6"/>
  <c r="X44" i="6"/>
  <c r="Y44" i="6"/>
  <c r="X46" i="6"/>
  <c r="Y46" i="6"/>
  <c r="V8" i="6"/>
  <c r="Y8" i="6" s="1"/>
  <c r="V7" i="6"/>
  <c r="Y7" i="6" s="1"/>
  <c r="V9" i="6"/>
  <c r="AA13" i="6"/>
  <c r="AA17" i="6"/>
  <c r="AA21" i="6"/>
  <c r="AA18" i="6"/>
  <c r="AA10" i="6"/>
  <c r="G11" i="6"/>
  <c r="G9" i="6"/>
  <c r="G13" i="6"/>
  <c r="G17" i="6"/>
  <c r="G7" i="6"/>
  <c r="G15" i="6"/>
  <c r="G8" i="6"/>
  <c r="G10" i="6"/>
  <c r="G14" i="6"/>
  <c r="G18" i="6"/>
  <c r="AA7" i="6"/>
  <c r="AA8" i="6"/>
  <c r="AA9" i="6"/>
  <c r="AA11" i="6"/>
  <c r="M38" i="6"/>
  <c r="AA12" i="6"/>
  <c r="AC12" i="6" s="1"/>
  <c r="M14" i="6"/>
  <c r="M30" i="6"/>
  <c r="M10" i="6"/>
  <c r="M22" i="6"/>
  <c r="M34" i="6"/>
  <c r="M46" i="6"/>
  <c r="M8" i="6"/>
  <c r="M12" i="6"/>
  <c r="M18" i="6"/>
  <c r="M28" i="6"/>
  <c r="M32" i="6"/>
  <c r="M36" i="6"/>
  <c r="M40" i="6"/>
  <c r="M44" i="6"/>
  <c r="M42" i="6"/>
  <c r="M16" i="6"/>
  <c r="M20" i="6"/>
  <c r="M24" i="6"/>
  <c r="M26" i="6"/>
  <c r="AB11" i="6"/>
  <c r="AB13" i="6"/>
  <c r="AB15" i="6"/>
  <c r="AB17" i="6"/>
  <c r="AB19" i="6"/>
  <c r="AB21" i="6"/>
  <c r="AB23" i="6"/>
  <c r="AB25" i="6"/>
  <c r="AB29" i="6"/>
  <c r="AB31" i="6"/>
  <c r="AB33" i="6"/>
  <c r="AB35" i="6"/>
  <c r="AB39" i="6"/>
  <c r="AB41" i="6"/>
  <c r="AB45" i="6"/>
  <c r="AC10" i="6"/>
  <c r="AC13" i="6"/>
  <c r="AC14" i="6"/>
  <c r="AC16" i="6"/>
  <c r="AC18" i="6"/>
  <c r="AC20" i="6"/>
  <c r="AC22" i="6"/>
  <c r="AC24" i="6"/>
  <c r="AC25" i="6"/>
  <c r="AC26" i="6"/>
  <c r="AC28" i="6"/>
  <c r="AC30" i="6"/>
  <c r="AC32" i="6"/>
  <c r="AC34" i="6"/>
  <c r="AC36" i="6"/>
  <c r="AC38" i="6"/>
  <c r="AC40" i="6"/>
  <c r="AC42" i="6"/>
  <c r="AC44" i="6"/>
  <c r="AC46" i="6"/>
  <c r="AB27" i="6"/>
  <c r="AB37" i="6"/>
  <c r="AB43" i="6"/>
  <c r="S57" i="1"/>
  <c r="X9" i="6" l="1"/>
  <c r="Y9" i="6"/>
  <c r="X8" i="6"/>
  <c r="X7" i="6"/>
  <c r="AC8" i="6"/>
  <c r="AB7" i="6"/>
  <c r="AB8" i="6"/>
  <c r="AC9" i="6"/>
  <c r="AB9" i="6"/>
  <c r="AC17" i="6"/>
  <c r="AC21" i="6"/>
  <c r="AC23" i="6"/>
  <c r="AC19" i="6"/>
  <c r="AC15" i="6"/>
  <c r="AC7" i="6"/>
  <c r="AC11" i="6"/>
  <c r="AC45" i="6"/>
  <c r="AC43" i="6"/>
  <c r="AC41" i="6"/>
  <c r="AC39" i="6"/>
  <c r="AC37" i="6"/>
  <c r="AC35" i="6"/>
  <c r="AC33" i="6"/>
  <c r="AC31" i="6"/>
  <c r="AC29" i="6"/>
  <c r="AC27" i="6"/>
  <c r="AQ9" i="1"/>
  <c r="AM54" i="1"/>
  <c r="AN54" i="1" s="1"/>
  <c r="AQ48" i="1"/>
  <c r="AQ47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B47" i="6" l="1"/>
  <c r="AC47" i="6"/>
  <c r="AQ49" i="1"/>
  <c r="AM52" i="1"/>
  <c r="AN52" i="1" s="1"/>
  <c r="AP48" i="1"/>
  <c r="AR48" i="1" s="1"/>
  <c r="AP47" i="1"/>
  <c r="AR47" i="1" s="1"/>
  <c r="AP46" i="1"/>
  <c r="AR46" i="1" s="1"/>
  <c r="AP45" i="1"/>
  <c r="AR45" i="1" s="1"/>
  <c r="AP44" i="1"/>
  <c r="AR44" i="1" s="1"/>
  <c r="AP43" i="1"/>
  <c r="AR43" i="1" s="1"/>
  <c r="AP42" i="1"/>
  <c r="AR42" i="1" s="1"/>
  <c r="AP41" i="1"/>
  <c r="AR41" i="1" s="1"/>
  <c r="AP40" i="1"/>
  <c r="AR40" i="1" s="1"/>
  <c r="AP39" i="1"/>
  <c r="AR39" i="1" s="1"/>
  <c r="AP38" i="1"/>
  <c r="AR38" i="1" s="1"/>
  <c r="AP37" i="1"/>
  <c r="AR37" i="1" s="1"/>
  <c r="AP36" i="1"/>
  <c r="AR36" i="1" s="1"/>
  <c r="AP35" i="1"/>
  <c r="AR35" i="1" s="1"/>
  <c r="AP34" i="1"/>
  <c r="AR34" i="1" s="1"/>
  <c r="AP33" i="1"/>
  <c r="AR33" i="1" s="1"/>
  <c r="AP32" i="1"/>
  <c r="AR32" i="1" s="1"/>
  <c r="AP31" i="1"/>
  <c r="AR31" i="1" s="1"/>
  <c r="AP30" i="1"/>
  <c r="AR30" i="1" s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P13" i="1"/>
  <c r="AR13" i="1" s="1"/>
  <c r="AP12" i="1"/>
  <c r="AR12" i="1" s="1"/>
  <c r="AP11" i="1"/>
  <c r="AR11" i="1" s="1"/>
  <c r="AP10" i="1"/>
  <c r="AR10" i="1" s="1"/>
  <c r="AP9" i="1"/>
  <c r="AR9" i="1" l="1"/>
  <c r="AR49" i="1" s="1"/>
  <c r="AF53" i="1" s="1"/>
  <c r="AF52" i="1"/>
  <c r="AI52" i="1" s="1"/>
  <c r="AF51" i="1"/>
  <c r="AI51" i="1" s="1"/>
  <c r="AF54" i="1"/>
  <c r="AI54" i="1" s="1"/>
  <c r="AL49" i="1"/>
  <c r="AM49" i="1"/>
  <c r="AN49" i="1"/>
  <c r="J43" i="1"/>
  <c r="J30" i="1"/>
  <c r="J38" i="1"/>
  <c r="J32" i="1"/>
  <c r="J25" i="1"/>
  <c r="J36" i="1"/>
  <c r="J22" i="1"/>
  <c r="J37" i="1"/>
  <c r="J26" i="1"/>
  <c r="J45" i="1"/>
  <c r="J28" i="1"/>
  <c r="J29" i="1"/>
  <c r="J42" i="1"/>
  <c r="J35" i="1"/>
  <c r="J41" i="1"/>
  <c r="J34" i="1"/>
  <c r="J47" i="1"/>
  <c r="J27" i="1"/>
  <c r="J31" i="1"/>
  <c r="J46" i="1"/>
  <c r="J39" i="1"/>
  <c r="J48" i="1"/>
  <c r="J23" i="1"/>
  <c r="J24" i="1"/>
  <c r="J21" i="1"/>
  <c r="J40" i="1"/>
  <c r="J44" i="1"/>
  <c r="J33" i="1"/>
  <c r="G20" i="6" l="1"/>
  <c r="G36" i="6"/>
  <c r="G23" i="6"/>
  <c r="G31" i="6"/>
  <c r="G39" i="6"/>
  <c r="G26" i="6"/>
  <c r="G40" i="6"/>
  <c r="G24" i="6"/>
  <c r="G21" i="6"/>
  <c r="G29" i="6"/>
  <c r="G37" i="6"/>
  <c r="G45" i="6"/>
  <c r="G30" i="6"/>
  <c r="G42" i="6"/>
  <c r="G28" i="6"/>
  <c r="G19" i="6"/>
  <c r="G27" i="6"/>
  <c r="G35" i="6"/>
  <c r="G43" i="6"/>
  <c r="G34" i="6"/>
  <c r="G44" i="6"/>
  <c r="G32" i="6"/>
  <c r="G25" i="6"/>
  <c r="G33" i="6"/>
  <c r="G41" i="6"/>
  <c r="G22" i="6"/>
  <c r="G38" i="6"/>
  <c r="G46" i="6"/>
  <c r="G16" i="6"/>
  <c r="G12" i="6"/>
  <c r="AM51" i="1"/>
  <c r="AM53" i="1" s="1"/>
  <c r="AN53" i="1" s="1"/>
  <c r="AN51" i="1" l="1"/>
  <c r="AF55" i="1" s="1"/>
</calcChain>
</file>

<file path=xl/sharedStrings.xml><?xml version="1.0" encoding="utf-8"?>
<sst xmlns="http://schemas.openxmlformats.org/spreadsheetml/2006/main" count="201" uniqueCount="97">
  <si>
    <t>道北</t>
    <rPh sb="0" eb="2">
      <t>ドウホク</t>
    </rPh>
    <phoneticPr fontId="2"/>
  </si>
  <si>
    <t>出場種目１</t>
    <rPh sb="0" eb="2">
      <t>シュツジョウ</t>
    </rPh>
    <rPh sb="2" eb="4">
      <t>シュモク</t>
    </rPh>
    <phoneticPr fontId="2"/>
  </si>
  <si>
    <t>資格</t>
    <rPh sb="0" eb="2">
      <t>シカク</t>
    </rPh>
    <phoneticPr fontId="2"/>
  </si>
  <si>
    <t>出場種目２</t>
    <rPh sb="0" eb="2">
      <t>シュツジョウ</t>
    </rPh>
    <rPh sb="2" eb="4">
      <t>シュモク</t>
    </rPh>
    <phoneticPr fontId="2"/>
  </si>
  <si>
    <t>１位</t>
    <rPh sb="1" eb="2">
      <t>イ</t>
    </rPh>
    <phoneticPr fontId="2"/>
  </si>
  <si>
    <t>標準</t>
    <rPh sb="0" eb="2">
      <t>ヒョウジュン</t>
    </rPh>
    <phoneticPr fontId="2"/>
  </si>
  <si>
    <t>道南</t>
    <rPh sb="0" eb="2">
      <t>ドウナン</t>
    </rPh>
    <phoneticPr fontId="2"/>
  </si>
  <si>
    <t>小樽後志</t>
    <rPh sb="0" eb="2">
      <t>オタル</t>
    </rPh>
    <rPh sb="2" eb="4">
      <t>シリベシ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</si>
  <si>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</si>
  <si>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</si>
  <si>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</si>
  <si>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道央</t>
    <rPh sb="0" eb="2">
      <t>ドウオウ</t>
    </rPh>
    <phoneticPr fontId="2"/>
  </si>
  <si>
    <t>空知</t>
    <rPh sb="0" eb="2">
      <t>ソラチ</t>
    </rPh>
    <phoneticPr fontId="2"/>
  </si>
  <si>
    <t>十勝</t>
    <rPh sb="0" eb="2">
      <t>トカチ</t>
    </rPh>
    <phoneticPr fontId="2"/>
  </si>
  <si>
    <t>室蘭地方</t>
    <rPh sb="0" eb="2">
      <t>ムロラン</t>
    </rPh>
    <rPh sb="2" eb="4">
      <t>チホウ</t>
    </rPh>
    <phoneticPr fontId="2"/>
  </si>
  <si>
    <t>参加料</t>
    <rPh sb="0" eb="3">
      <t>サンカリョウ</t>
    </rPh>
    <phoneticPr fontId="2"/>
  </si>
  <si>
    <t>金額</t>
    <rPh sb="0" eb="2">
      <t>キンガク</t>
    </rPh>
    <phoneticPr fontId="2"/>
  </si>
  <si>
    <t>人数</t>
    <rPh sb="0" eb="2">
      <t>ニンズウ</t>
    </rPh>
    <phoneticPr fontId="2"/>
  </si>
  <si>
    <t>小計</t>
    <rPh sb="0" eb="2">
      <t>ショウケイ</t>
    </rPh>
    <phoneticPr fontId="2"/>
  </si>
  <si>
    <t>１種目参加</t>
    <rPh sb="1" eb="3">
      <t>シュモク</t>
    </rPh>
    <rPh sb="3" eb="5">
      <t>サンカ</t>
    </rPh>
    <phoneticPr fontId="2"/>
  </si>
  <si>
    <t>２種目参加</t>
    <rPh sb="1" eb="3">
      <t>シュモク</t>
    </rPh>
    <rPh sb="3" eb="5">
      <t>サンカ</t>
    </rPh>
    <phoneticPr fontId="2"/>
  </si>
  <si>
    <t>リレーのみ参加</t>
    <rPh sb="5" eb="7">
      <t>サンカ</t>
    </rPh>
    <phoneticPr fontId="2"/>
  </si>
  <si>
    <t>リレー参加</t>
    <rPh sb="3" eb="5">
      <t>サンカ</t>
    </rPh>
    <phoneticPr fontId="2"/>
  </si>
  <si>
    <t>合計</t>
    <rPh sb="0" eb="2">
      <t>ゴウケイ</t>
    </rPh>
    <phoneticPr fontId="2"/>
  </si>
  <si>
    <t>所属陸協名</t>
    <rPh sb="0" eb="2">
      <t>ショゾク</t>
    </rPh>
    <rPh sb="2" eb="3">
      <t>リク</t>
    </rPh>
    <rPh sb="3" eb="4">
      <t>キョウ</t>
    </rPh>
    <rPh sb="4" eb="5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</si>
  <si>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</si>
  <si>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最高記録</t>
    <rPh sb="0" eb="2">
      <t>サイコウ</t>
    </rPh>
    <rPh sb="2" eb="4">
      <t>キロク</t>
    </rPh>
    <phoneticPr fontId="2"/>
  </si>
  <si>
    <t>ＴＥＬ（勤）</t>
    <rPh sb="4" eb="5">
      <t>ツトム</t>
    </rPh>
    <phoneticPr fontId="2"/>
  </si>
  <si>
    <t>ＴＥＬ（自）</t>
    <rPh sb="4" eb="5">
      <t>ジ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</si>
  <si>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</si>
  <si>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</si>
  <si>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リレー</t>
    <phoneticPr fontId="2"/>
  </si>
  <si>
    <t>学年</t>
    <rPh sb="0" eb="1">
      <t>ガク</t>
    </rPh>
    <rPh sb="1" eb="2">
      <t>ネン</t>
    </rPh>
    <phoneticPr fontId="2"/>
  </si>
  <si>
    <t>陸上競技協会</t>
    <phoneticPr fontId="2"/>
  </si>
  <si>
    <t>苫小牧地方</t>
    <rPh sb="0" eb="3">
      <t>トマコマイ</t>
    </rPh>
    <rPh sb="3" eb="5">
      <t>チホウ</t>
    </rPh>
    <phoneticPr fontId="2"/>
  </si>
  <si>
    <t>札幌</t>
    <rPh sb="0" eb="2">
      <t>サッポロ</t>
    </rPh>
    <phoneticPr fontId="2"/>
  </si>
  <si>
    <t>釧路地方</t>
    <rPh sb="0" eb="2">
      <t>クシロ</t>
    </rPh>
    <rPh sb="2" eb="4">
      <t>チホウ</t>
    </rPh>
    <phoneticPr fontId="2"/>
  </si>
  <si>
    <t>オホーツク</t>
  </si>
  <si>
    <t>日</t>
    <rPh sb="0" eb="1">
      <t>ヒ</t>
    </rPh>
    <phoneticPr fontId="2"/>
  </si>
  <si>
    <t>性</t>
    <rPh sb="0" eb="1">
      <t>セイ</t>
    </rPh>
    <phoneticPr fontId="2"/>
  </si>
  <si>
    <t>＊記載注意事項　①所属ごとに記載する。②申込はたとえ個人一人の申込であっても１枚ごとに記入すること。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</si>
  <si>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</si>
  <si>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</si>
  <si>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月</t>
    <rPh sb="0" eb="1">
      <t>ガツ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</si>
  <si>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</si>
  <si>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印</t>
    <rPh sb="0" eb="1">
      <t>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</si>
  <si>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</si>
  <si>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</si>
  <si>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住所〒</t>
    <rPh sb="0" eb="1">
      <t>ジュウ</t>
    </rPh>
    <rPh sb="1" eb="2">
      <t>ショ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</si>
  <si>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</si>
  <si>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</si>
  <si>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</si>
  <si>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</si>
  <si>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6年走高跳</t>
    <rPh sb="2" eb="5">
      <t>タカ</t>
    </rPh>
    <phoneticPr fontId="2"/>
  </si>
  <si>
    <t>6年走幅跳</t>
    <rPh sb="1" eb="2">
      <t>ネン</t>
    </rPh>
    <rPh sb="2" eb="5">
      <t>ハバ</t>
    </rPh>
    <phoneticPr fontId="2"/>
  </si>
  <si>
    <t>6年砲丸投</t>
    <rPh sb="1" eb="2">
      <t>ネン</t>
    </rPh>
    <rPh sb="2" eb="5">
      <t>ホウ</t>
    </rPh>
    <phoneticPr fontId="2"/>
  </si>
  <si>
    <t>5年走高跳</t>
    <rPh sb="1" eb="2">
      <t>ネン</t>
    </rPh>
    <rPh sb="2" eb="5">
      <t>タカ</t>
    </rPh>
    <phoneticPr fontId="2"/>
  </si>
  <si>
    <t>5年走幅跳</t>
    <rPh sb="1" eb="2">
      <t>ネン</t>
    </rPh>
    <rPh sb="2" eb="5">
      <t>ハバ</t>
    </rPh>
    <phoneticPr fontId="2"/>
  </si>
  <si>
    <t>4年走幅跳</t>
    <rPh sb="1" eb="2">
      <t>ネン</t>
    </rPh>
    <rPh sb="2" eb="5">
      <t>ハバ</t>
    </rPh>
    <phoneticPr fontId="2"/>
  </si>
  <si>
    <t>4年100M</t>
    <rPh sb="1" eb="2">
      <t>ネン</t>
    </rPh>
    <phoneticPr fontId="2"/>
  </si>
  <si>
    <t>5年100M</t>
    <rPh sb="1" eb="2">
      <t>ネン</t>
    </rPh>
    <phoneticPr fontId="2"/>
  </si>
  <si>
    <t>6年100M</t>
    <rPh sb="1" eb="2">
      <t>ネン</t>
    </rPh>
    <phoneticPr fontId="2"/>
  </si>
  <si>
    <t>4年800M</t>
    <rPh sb="1" eb="2">
      <t>ネン</t>
    </rPh>
    <phoneticPr fontId="2"/>
  </si>
  <si>
    <t>5年1500M</t>
    <rPh sb="1" eb="2">
      <t>ネン</t>
    </rPh>
    <phoneticPr fontId="2"/>
  </si>
  <si>
    <t>5年800M</t>
    <rPh sb="1" eb="2">
      <t>ネン</t>
    </rPh>
    <phoneticPr fontId="2"/>
  </si>
  <si>
    <t>6年1500M</t>
    <rPh sb="1" eb="2">
      <t>ネン</t>
    </rPh>
    <phoneticPr fontId="2"/>
  </si>
  <si>
    <t>6年800M</t>
    <rPh sb="1" eb="2">
      <t>ネン</t>
    </rPh>
    <phoneticPr fontId="2"/>
  </si>
  <si>
    <t>5年80MH</t>
    <rPh sb="1" eb="2">
      <t>ネン</t>
    </rPh>
    <phoneticPr fontId="2"/>
  </si>
  <si>
    <t>6年80MH</t>
  </si>
  <si>
    <t>4年ﾎﾞｰﾙ投</t>
    <rPh sb="1" eb="2">
      <t>ネン</t>
    </rPh>
    <rPh sb="6" eb="7">
      <t>ナ</t>
    </rPh>
    <phoneticPr fontId="2"/>
  </si>
  <si>
    <t>5年ﾎﾞｰﾙ投</t>
    <rPh sb="1" eb="2">
      <t>ネン</t>
    </rPh>
    <rPh sb="6" eb="7">
      <t>ナ</t>
    </rPh>
    <phoneticPr fontId="2"/>
  </si>
  <si>
    <t>6年ﾎﾞｰﾙ投</t>
    <rPh sb="1" eb="2">
      <t>ネン</t>
    </rPh>
    <rPh sb="6" eb="7">
      <t>ナ</t>
    </rPh>
    <phoneticPr fontId="2"/>
  </si>
  <si>
    <t>3年100M</t>
    <rPh sb="1" eb="2">
      <t>ネン</t>
    </rPh>
    <phoneticPr fontId="2"/>
  </si>
  <si>
    <t>3年800M</t>
    <rPh sb="1" eb="2">
      <t>ネン</t>
    </rPh>
    <phoneticPr fontId="2"/>
  </si>
  <si>
    <t>4年　4×100MR</t>
    <rPh sb="1" eb="2">
      <t>ネン</t>
    </rPh>
    <phoneticPr fontId="2"/>
  </si>
  <si>
    <t>5年　4×100MR</t>
    <rPh sb="1" eb="2">
      <t>ネン</t>
    </rPh>
    <phoneticPr fontId="2"/>
  </si>
  <si>
    <t>6年　4×100MR</t>
    <rPh sb="1" eb="2">
      <t>ネン</t>
    </rPh>
    <phoneticPr fontId="2"/>
  </si>
  <si>
    <t>参加料は、自動計算されます</t>
    <rPh sb="0" eb="3">
      <t>サンカリョウ</t>
    </rPh>
    <rPh sb="5" eb="7">
      <t>ジドウ</t>
    </rPh>
    <rPh sb="7" eb="9">
      <t>ケイサン</t>
    </rPh>
    <phoneticPr fontId="2"/>
  </si>
  <si>
    <t>所属名</t>
    <rPh sb="0" eb="2">
      <t>ショゾク</t>
    </rPh>
    <rPh sb="2" eb="3">
      <t>メイ</t>
    </rPh>
    <phoneticPr fontId="2"/>
  </si>
  <si>
    <t>各地方陸協の責任者の方々へ</t>
    <rPh sb="0" eb="3">
      <t>カクチホウ</t>
    </rPh>
    <rPh sb="3" eb="5">
      <t>リクキョウ</t>
    </rPh>
    <rPh sb="6" eb="9">
      <t>セキニンシャ</t>
    </rPh>
    <rPh sb="10" eb="12">
      <t>カタガタ</t>
    </rPh>
    <phoneticPr fontId="2"/>
  </si>
  <si>
    <t>様式４</t>
    <rPh sb="0" eb="2">
      <t>ヨウシキ</t>
    </rPh>
    <phoneticPr fontId="2"/>
  </si>
  <si>
    <t>所属名ﾌﾘｶﾞﾅ</t>
    <rPh sb="0" eb="1">
      <t>トコロ</t>
    </rPh>
    <rPh sb="1" eb="2">
      <t>ゾク</t>
    </rPh>
    <rPh sb="2" eb="3">
      <t>メイ</t>
    </rPh>
    <phoneticPr fontId="2"/>
  </si>
  <si>
    <t>所属名</t>
    <rPh sb="0" eb="1">
      <t>トコロ</t>
    </rPh>
    <rPh sb="1" eb="2">
      <t>ゾク</t>
    </rPh>
    <rPh sb="2" eb="3">
      <t>メイ</t>
    </rPh>
    <phoneticPr fontId="2"/>
  </si>
  <si>
    <t>室蘭地方陸協は、NISHI社の【ＮＡＮＳ21V】を採用しています。データ作成上のご協力をお願い致します。</t>
    <rPh sb="4" eb="6">
      <t>リクキョウ</t>
    </rPh>
    <rPh sb="13" eb="14">
      <t>シャ</t>
    </rPh>
    <rPh sb="25" eb="27">
      <t>サイヨウ</t>
    </rPh>
    <rPh sb="36" eb="38">
      <t>サクセイ</t>
    </rPh>
    <rPh sb="38" eb="39">
      <t>ジョウ</t>
    </rPh>
    <rPh sb="41" eb="43">
      <t>キョウリョク</t>
    </rPh>
    <rPh sb="45" eb="46">
      <t>ネガイ</t>
    </rPh>
    <rPh sb="47" eb="48">
      <t>タ</t>
    </rPh>
    <phoneticPr fontId="2"/>
  </si>
  <si>
    <t>室蘭地方陸協には、様式１・様式２・様式３・様式４・様式５のデータと各個人から提出された個人申込とリレーの印刷されたものを郵送していただければと思います。</t>
    <rPh sb="4" eb="6">
      <t>リクキョウ</t>
    </rPh>
    <rPh sb="9" eb="11">
      <t>ヨウシキ</t>
    </rPh>
    <rPh sb="13" eb="15">
      <t>ヨウシキ</t>
    </rPh>
    <rPh sb="17" eb="19">
      <t>ヨウシキ</t>
    </rPh>
    <rPh sb="21" eb="23">
      <t>ヨウシキ</t>
    </rPh>
    <rPh sb="25" eb="27">
      <t>ヨウシキ</t>
    </rPh>
    <rPh sb="33" eb="36">
      <t>カクコジン</t>
    </rPh>
    <rPh sb="38" eb="40">
      <t>テイシュツ</t>
    </rPh>
    <rPh sb="43" eb="45">
      <t>コジン</t>
    </rPh>
    <rPh sb="45" eb="47">
      <t>モウシコミ</t>
    </rPh>
    <rPh sb="52" eb="54">
      <t>インサツ</t>
    </rPh>
    <rPh sb="60" eb="62">
      <t>ユウソウ</t>
    </rPh>
    <rPh sb="71" eb="72">
      <t>オモ</t>
    </rPh>
    <phoneticPr fontId="2"/>
  </si>
  <si>
    <t>※No</t>
    <phoneticPr fontId="2"/>
  </si>
  <si>
    <t>資格</t>
    <phoneticPr fontId="2"/>
  </si>
  <si>
    <t>4年 4×100MR</t>
    <rPh sb="1" eb="2">
      <t>ネン</t>
    </rPh>
    <phoneticPr fontId="2"/>
  </si>
  <si>
    <t>5年 4×100MR</t>
    <rPh sb="1" eb="2">
      <t>ネン</t>
    </rPh>
    <phoneticPr fontId="2"/>
  </si>
  <si>
    <t>6年 4×100MR</t>
    <rPh sb="1" eb="2">
      <t>ネン</t>
    </rPh>
    <phoneticPr fontId="2"/>
  </si>
  <si>
    <t>各地方陸協の責任者の方々は、以下のデータを様式１に「形式を選択して貼り付け」を行って下さい。</t>
    <rPh sb="0" eb="3">
      <t>カクチホウ</t>
    </rPh>
    <rPh sb="3" eb="5">
      <t>リクキョウ</t>
    </rPh>
    <rPh sb="6" eb="8">
      <t>セキニン</t>
    </rPh>
    <rPh sb="10" eb="12">
      <t>カタガタ</t>
    </rPh>
    <rPh sb="14" eb="16">
      <t>イカ</t>
    </rPh>
    <rPh sb="21" eb="23">
      <t>ヨウシキ</t>
    </rPh>
    <rPh sb="26" eb="28">
      <t>ケイシキ</t>
    </rPh>
    <rPh sb="29" eb="31">
      <t>センタク</t>
    </rPh>
    <rPh sb="33" eb="34">
      <t>ハ</t>
    </rPh>
    <rPh sb="35" eb="36">
      <t>ツ</t>
    </rPh>
    <rPh sb="39" eb="40">
      <t>オコナ</t>
    </rPh>
    <rPh sb="42" eb="43">
      <t>クダ</t>
    </rPh>
    <phoneticPr fontId="2"/>
  </si>
  <si>
    <t>4年ｼﾞｬﾍﾞﾎﾞｰﾙ投</t>
    <rPh sb="1" eb="2">
      <t>ネン</t>
    </rPh>
    <rPh sb="11" eb="12">
      <t>ナ</t>
    </rPh>
    <phoneticPr fontId="2"/>
  </si>
  <si>
    <t>5年ｼﾞｬﾍﾞﾎﾞｰﾙ投</t>
    <rPh sb="1" eb="2">
      <t>ネン</t>
    </rPh>
    <rPh sb="11" eb="12">
      <t>ナ</t>
    </rPh>
    <phoneticPr fontId="2"/>
  </si>
  <si>
    <t>6年ｼﾞｬﾍﾞﾎﾞｰﾙ投</t>
    <rPh sb="1" eb="2">
      <t>ネン</t>
    </rPh>
    <rPh sb="11" eb="12">
      <t>ナ</t>
    </rPh>
    <phoneticPr fontId="2"/>
  </si>
  <si>
    <t>3年ｼﾞｬﾍﾞﾎﾞｰﾙ投</t>
    <rPh sb="1" eb="2">
      <t>ネン</t>
    </rPh>
    <rPh sb="11" eb="12">
      <t>ナ</t>
    </rPh>
    <phoneticPr fontId="2"/>
  </si>
  <si>
    <t>平成２９年</t>
    <rPh sb="0" eb="2">
      <t>ヘイセイ</t>
    </rPh>
    <rPh sb="4" eb="5">
      <t>ネン</t>
    </rPh>
    <phoneticPr fontId="2"/>
  </si>
  <si>
    <t>第３６回北海道小学生陸上競技大会参加申込一覧表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20">
      <t>モウシコミ</t>
    </rPh>
    <rPh sb="20" eb="22">
      <t>イチラン</t>
    </rPh>
    <rPh sb="22" eb="2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</si>
</sst>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4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0"/>
      <name val="HGS創英角ｺﾞｼｯｸUB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2"/>
      <color theme="0"/>
      <name val="HGS創英角ｺﾞｼｯｸUB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theme="0"/>
      <name val="HGS創英角ｺﾞｼｯｸUB"/>
      <family val="3"/>
      <charset val="128"/>
    </font>
    <font>
      <b/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11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right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distributed" vertical="center" shrinkToFit="1"/>
      <protection hidden="1"/>
    </xf>
    <xf numFmtId="0" fontId="12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horizontal="right" vertical="center" shrinkToFit="1"/>
    </xf>
    <xf numFmtId="0" fontId="18" fillId="2" borderId="15" xfId="0" applyFont="1" applyFill="1" applyBorder="1" applyAlignment="1" applyProtection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10" fillId="0" borderId="0" xfId="0" applyFont="1" applyFill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distributed" vertical="center" shrinkToFit="1"/>
    </xf>
    <xf numFmtId="38" fontId="6" fillId="0" borderId="0" xfId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shrinkToFit="1"/>
    </xf>
    <xf numFmtId="0" fontId="11" fillId="0" borderId="26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0" fontId="7" fillId="0" borderId="0" xfId="0" applyFont="1" applyFill="1" applyAlignment="1" applyProtection="1">
      <alignment horizontal="center" vertical="center" shrinkToFit="1"/>
    </xf>
    <xf numFmtId="0" fontId="7" fillId="0" borderId="0" xfId="0" applyFont="1" applyFill="1" applyAlignment="1" applyProtection="1">
      <alignment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3" fillId="0" borderId="33" xfId="0" applyFont="1" applyFill="1" applyBorder="1" applyAlignment="1" applyProtection="1">
      <alignment horizontal="center" vertical="center" shrinkToFit="1"/>
    </xf>
    <xf numFmtId="0" fontId="3" fillId="0" borderId="32" xfId="0" applyFont="1" applyFill="1" applyBorder="1" applyAlignment="1" applyProtection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 shrinkToFit="1"/>
    </xf>
    <xf numFmtId="0" fontId="3" fillId="0" borderId="35" xfId="0" applyFont="1" applyFill="1" applyBorder="1" applyAlignment="1" applyProtection="1">
      <alignment horizontal="center" vertical="center" shrinkToFit="1"/>
    </xf>
    <xf numFmtId="0" fontId="17" fillId="2" borderId="24" xfId="0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right" vertical="center" shrinkToFit="1"/>
    </xf>
    <xf numFmtId="0" fontId="22" fillId="2" borderId="13" xfId="0" applyFont="1" applyFill="1" applyBorder="1" applyAlignment="1" applyProtection="1">
      <alignment horizontal="distributed" vertical="center" shrinkToFit="1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top" textRotation="255" wrapText="1"/>
    </xf>
    <xf numFmtId="0" fontId="8" fillId="0" borderId="10" xfId="0" applyFont="1" applyFill="1" applyBorder="1" applyAlignment="1" applyProtection="1">
      <alignment horizontal="center" vertical="top" textRotation="255" wrapText="1"/>
    </xf>
    <xf numFmtId="38" fontId="25" fillId="2" borderId="24" xfId="1" applyFont="1" applyFill="1" applyBorder="1" applyAlignment="1" applyProtection="1">
      <alignment horizontal="center" vertical="center" shrinkToFit="1"/>
    </xf>
    <xf numFmtId="38" fontId="25" fillId="2" borderId="25" xfId="1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" xfId="0" applyFont="1" applyFill="1" applyBorder="1" applyAlignment="1" applyProtection="1">
      <alignment horizontal="center" shrinkToFit="1"/>
    </xf>
    <xf numFmtId="0" fontId="0" fillId="0" borderId="4" xfId="0" applyFont="1" applyFill="1" applyBorder="1" applyAlignment="1" applyProtection="1">
      <alignment horizontal="center" shrinkToFit="1"/>
    </xf>
    <xf numFmtId="0" fontId="24" fillId="0" borderId="0" xfId="0" applyFont="1" applyFill="1" applyBorder="1" applyAlignment="1" applyProtection="1">
      <alignment horizontal="center" shrinkToFit="1"/>
    </xf>
    <xf numFmtId="0" fontId="24" fillId="0" borderId="2" xfId="0" applyFont="1" applyFill="1" applyBorder="1" applyAlignment="1" applyProtection="1">
      <alignment horizontal="center" shrinkToFit="1"/>
    </xf>
    <xf numFmtId="0" fontId="25" fillId="2" borderId="23" xfId="0" applyFont="1" applyFill="1" applyBorder="1" applyAlignment="1" applyProtection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</xf>
    <xf numFmtId="0" fontId="23" fillId="2" borderId="24" xfId="0" applyFont="1" applyFill="1" applyBorder="1" applyAlignment="1" applyProtection="1">
      <alignment horizontal="center" vertical="center" shrinkToFit="1"/>
    </xf>
    <xf numFmtId="0" fontId="23" fillId="2" borderId="25" xfId="0" applyFont="1" applyFill="1" applyBorder="1" applyAlignment="1" applyProtection="1">
      <alignment horizontal="center" vertical="center" shrinkToFit="1"/>
    </xf>
    <xf numFmtId="38" fontId="8" fillId="0" borderId="1" xfId="1" applyFont="1" applyFill="1" applyBorder="1" applyAlignment="1" applyProtection="1">
      <alignment horizontal="center" vertical="center" shrinkToFit="1"/>
    </xf>
    <xf numFmtId="38" fontId="8" fillId="0" borderId="7" xfId="1" applyFont="1" applyFill="1" applyBorder="1" applyAlignment="1" applyProtection="1">
      <alignment horizontal="center" vertical="center" shrinkToFit="1"/>
    </xf>
    <xf numFmtId="38" fontId="8" fillId="0" borderId="5" xfId="1" applyFont="1" applyFill="1" applyBorder="1" applyAlignment="1" applyProtection="1">
      <alignment horizontal="center" vertical="center" shrinkToFit="1"/>
    </xf>
    <xf numFmtId="38" fontId="8" fillId="0" borderId="3" xfId="1" applyFont="1" applyFill="1" applyBorder="1" applyAlignment="1" applyProtection="1">
      <alignment horizontal="center" vertical="center" shrinkToFit="1"/>
    </xf>
    <xf numFmtId="38" fontId="8" fillId="0" borderId="18" xfId="1" applyFont="1" applyFill="1" applyBorder="1" applyAlignment="1" applyProtection="1">
      <alignment horizontal="center" vertical="center" shrinkToFit="1"/>
    </xf>
    <xf numFmtId="0" fontId="23" fillId="2" borderId="23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</xf>
    <xf numFmtId="0" fontId="0" fillId="0" borderId="2" xfId="0" applyFont="1" applyFill="1" applyBorder="1" applyAlignment="1" applyProtection="1">
      <alignment horizontal="center" shrinkToFit="1"/>
      <protection locked="0"/>
    </xf>
    <xf numFmtId="0" fontId="0" fillId="0" borderId="2" xfId="0" applyFill="1" applyBorder="1" applyAlignment="1" applyProtection="1">
      <alignment horizontal="center" shrinkToFit="1"/>
    </xf>
    <xf numFmtId="0" fontId="23" fillId="2" borderId="19" xfId="0" applyFont="1" applyFill="1" applyBorder="1" applyAlignment="1" applyProtection="1">
      <alignment horizontal="center" vertical="center" shrinkToFit="1"/>
    </xf>
    <xf numFmtId="0" fontId="23" fillId="2" borderId="16" xfId="0" applyFont="1" applyFill="1" applyBorder="1" applyAlignment="1" applyProtection="1">
      <alignment horizontal="center" vertical="center" shrinkToFit="1"/>
    </xf>
    <xf numFmtId="0" fontId="23" fillId="2" borderId="20" xfId="0" applyFont="1" applyFill="1" applyBorder="1" applyAlignment="1" applyProtection="1">
      <alignment horizontal="center" vertical="center" shrinkToFit="1"/>
    </xf>
    <xf numFmtId="0" fontId="23" fillId="2" borderId="21" xfId="0" applyFont="1" applyFill="1" applyBorder="1" applyAlignment="1" applyProtection="1">
      <alignment horizontal="center" vertical="center" shrinkToFit="1"/>
    </xf>
    <xf numFmtId="0" fontId="26" fillId="2" borderId="21" xfId="0" applyFont="1" applyFill="1" applyBorder="1" applyAlignment="1" applyProtection="1">
      <alignment horizontal="center" vertical="center" shrinkToFit="1"/>
    </xf>
    <xf numFmtId="0" fontId="26" fillId="2" borderId="22" xfId="0" applyFont="1" applyFill="1" applyBorder="1" applyAlignment="1" applyProtection="1">
      <alignment horizontal="center" vertical="center" shrinkToFit="1"/>
    </xf>
    <xf numFmtId="0" fontId="26" fillId="2" borderId="16" xfId="0" applyFont="1" applyFill="1" applyBorder="1" applyAlignment="1" applyProtection="1">
      <alignment horizontal="center" vertical="center" shrinkToFit="1"/>
    </xf>
    <xf numFmtId="0" fontId="26" fillId="2" borderId="17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hidden="1"/>
    </xf>
    <xf numFmtId="0" fontId="21" fillId="2" borderId="27" xfId="0" applyFont="1" applyFill="1" applyBorder="1" applyAlignment="1" applyProtection="1">
      <alignment horizontal="center" vertical="center" shrinkToFi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left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17" fillId="2" borderId="17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 applyProtection="1">
      <alignment horizontal="center" vertical="center" shrinkToFit="1"/>
      <protection locked="0"/>
    </xf>
    <xf numFmtId="0" fontId="19" fillId="0" borderId="3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shrinkToFit="1"/>
    </xf>
    <xf numFmtId="0" fontId="22" fillId="2" borderId="11" xfId="0" applyFont="1" applyFill="1" applyBorder="1" applyAlignment="1" applyProtection="1">
      <alignment horizontal="distributed" vertical="center" shrinkToFit="1"/>
    </xf>
    <xf numFmtId="0" fontId="22" fillId="2" borderId="28" xfId="0" applyFont="1" applyFill="1" applyBorder="1" applyAlignment="1" applyProtection="1">
      <alignment horizontal="distributed" vertical="center" shrinkToFit="1"/>
    </xf>
    <xf numFmtId="0" fontId="22" fillId="2" borderId="29" xfId="0" applyFont="1" applyFill="1" applyBorder="1" applyAlignment="1" applyProtection="1">
      <alignment horizontal="distributed" vertical="center" shrinkToFit="1"/>
    </xf>
    <xf numFmtId="0" fontId="22" fillId="2" borderId="30" xfId="0" applyFont="1" applyFill="1" applyBorder="1" applyAlignment="1" applyProtection="1">
      <alignment horizontal="distributed" vertical="center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22" fillId="2" borderId="12" xfId="0" applyFont="1" applyFill="1" applyBorder="1" applyAlignment="1" applyProtection="1">
      <alignment horizontal="distributed" vertical="center" shrinkToFit="1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82" name="Text Box 58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35</xdr:col>
      <xdr:colOff>19050</xdr:colOff>
      <xdr:row>58</xdr:row>
      <xdr:rowOff>0</xdr:rowOff>
    </xdr:from>
    <xdr:to>
      <xdr:col>35</xdr:col>
      <xdr:colOff>381000</xdr:colOff>
      <xdr:row>58</xdr:row>
      <xdr:rowOff>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4200525" y="13935075"/>
          <a:ext cx="361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38</xdr:col>
      <xdr:colOff>19050</xdr:colOff>
      <xdr:row>58</xdr:row>
      <xdr:rowOff>0</xdr:rowOff>
    </xdr:from>
    <xdr:to>
      <xdr:col>38</xdr:col>
      <xdr:colOff>381000</xdr:colOff>
      <xdr:row>58</xdr:row>
      <xdr:rowOff>0</xdr:rowOff>
    </xdr:to>
    <xdr:sp macro="" textlink="">
      <xdr:nvSpPr>
        <xdr:cNvPr id="1100" name="Text Box 76"/>
        <xdr:cNvSpPr txBox="1">
          <a:spLocks noChangeArrowheads="1"/>
        </xdr:cNvSpPr>
      </xdr:nvSpPr>
      <xdr:spPr bwMode="auto">
        <a:xfrm>
          <a:off x="6153150" y="13935075"/>
          <a:ext cx="361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8324850" y="12877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4" name="Text Box 78"/>
        <xdr:cNvSpPr txBox="1">
          <a:spLocks noChangeArrowheads="1"/>
        </xdr:cNvSpPr>
      </xdr:nvSpPr>
      <xdr:spPr bwMode="auto">
        <a:xfrm>
          <a:off x="10258425" y="1205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60" name="Text Box 63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65" name="Text Box 78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66" name="Text Box 78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</sheetPr>
  <dimension ref="A1:BB65"/>
  <sheetViews>
    <sheetView showGridLines="0" tabSelected="1" zoomScale="85" zoomScaleNormal="85" zoomScaleSheetLayoutView="100" workbookViewId="0">
      <selection activeCell="X13" sqref="X13:Y13"/>
    </sheetView>
  </sheetViews>
  <sheetFormatPr defaultColWidth="0" defaultRowHeight="13.5" zeroHeight="1" x14ac:dyDescent="0.15"/>
  <cols>
    <col min="1" max="1" width="3.875" style="44" customWidth="1"/>
    <col min="2" max="40" width="2.375" style="38" customWidth="1"/>
    <col min="41" max="41" width="2.75" style="38" customWidth="1"/>
    <col min="42" max="42" width="2.5" style="13" hidden="1" customWidth="1"/>
    <col min="43" max="44" width="16.5" style="13" hidden="1" customWidth="1"/>
    <col min="45" max="45" width="7.75" style="13" hidden="1" customWidth="1"/>
    <col min="46" max="48" width="5.25" style="13" hidden="1" customWidth="1"/>
    <col min="49" max="49" width="19.75" style="13" hidden="1" customWidth="1"/>
    <col min="50" max="50" width="11.875" style="13" hidden="1" customWidth="1"/>
    <col min="51" max="51" width="10.5" style="13" hidden="1" customWidth="1"/>
    <col min="52" max="52" width="9.75" style="13" hidden="1" customWidth="1"/>
    <col min="53" max="53" width="10.5" style="13" hidden="1" customWidth="1"/>
    <col min="54" max="54" width="9.75" style="13" hidden="1" customWidth="1"/>
    <col min="55" max="16384" width="9" style="13" hidden="1"/>
  </cols>
  <sheetData>
    <row r="1" spans="1:52" ht="34.5" customHeight="1" x14ac:dyDescent="0.15">
      <c r="A1" s="91" t="s">
        <v>80</v>
      </c>
      <c r="B1" s="91"/>
      <c r="C1" s="91"/>
      <c r="D1" s="91"/>
      <c r="E1" s="91"/>
      <c r="F1" s="92" t="s">
        <v>96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11"/>
      <c r="AP1" s="12"/>
      <c r="AQ1" s="12"/>
      <c r="AR1" s="12"/>
      <c r="AS1" s="12"/>
      <c r="AT1" s="12"/>
      <c r="AU1" s="12"/>
    </row>
    <row r="2" spans="1:52" ht="5.2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  <c r="AQ2" s="12"/>
      <c r="AR2" s="12"/>
      <c r="AS2" s="12"/>
      <c r="AT2" s="12"/>
      <c r="AU2" s="12"/>
    </row>
    <row r="3" spans="1:52" ht="19.5" customHeight="1" x14ac:dyDescent="0.15">
      <c r="A3" s="101" t="s">
        <v>24</v>
      </c>
      <c r="B3" s="101"/>
      <c r="C3" s="101"/>
      <c r="D3" s="101"/>
      <c r="E3" s="101"/>
      <c r="F3" s="101"/>
      <c r="G3" s="97"/>
      <c r="H3" s="97"/>
      <c r="I3" s="97"/>
      <c r="J3" s="97"/>
      <c r="K3" s="97"/>
      <c r="L3" s="97"/>
      <c r="M3" s="98"/>
      <c r="N3" s="99" t="s">
        <v>33</v>
      </c>
      <c r="O3" s="100"/>
      <c r="P3" s="100"/>
      <c r="Q3" s="100"/>
      <c r="R3" s="100"/>
      <c r="S3" s="8"/>
      <c r="T3" s="8"/>
      <c r="U3" s="101" t="s">
        <v>48</v>
      </c>
      <c r="V3" s="101"/>
      <c r="W3" s="101"/>
      <c r="X3" s="101"/>
      <c r="Y3" s="53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5"/>
      <c r="AO3" s="14"/>
    </row>
    <row r="4" spans="1:52" ht="19.5" customHeight="1" x14ac:dyDescent="0.15">
      <c r="A4" s="102" t="s">
        <v>82</v>
      </c>
      <c r="B4" s="103"/>
      <c r="C4" s="103"/>
      <c r="D4" s="103"/>
      <c r="E4" s="103"/>
      <c r="F4" s="104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  <c r="S4" s="8"/>
      <c r="T4" s="8"/>
      <c r="U4" s="108" t="s">
        <v>27</v>
      </c>
      <c r="V4" s="108"/>
      <c r="W4" s="108"/>
      <c r="X4" s="108"/>
      <c r="Y4" s="53"/>
      <c r="Z4" s="54"/>
      <c r="AA4" s="54"/>
      <c r="AB4" s="54"/>
      <c r="AC4" s="54"/>
      <c r="AD4" s="55"/>
      <c r="AE4" s="52" t="s">
        <v>28</v>
      </c>
      <c r="AF4" s="52"/>
      <c r="AG4" s="52"/>
      <c r="AH4" s="52"/>
      <c r="AI4" s="53"/>
      <c r="AJ4" s="54"/>
      <c r="AK4" s="54"/>
      <c r="AL4" s="54"/>
      <c r="AM4" s="54"/>
      <c r="AN4" s="55"/>
      <c r="AO4" s="14"/>
    </row>
    <row r="5" spans="1:52" ht="19.5" customHeight="1" x14ac:dyDescent="0.15">
      <c r="A5" s="102" t="s">
        <v>81</v>
      </c>
      <c r="B5" s="103"/>
      <c r="C5" s="103"/>
      <c r="D5" s="103"/>
      <c r="E5" s="103"/>
      <c r="F5" s="104"/>
      <c r="G5" s="105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  <c r="S5" s="8"/>
      <c r="T5" s="8"/>
      <c r="U5" s="52" t="s">
        <v>25</v>
      </c>
      <c r="V5" s="52"/>
      <c r="W5" s="52"/>
      <c r="X5" s="52"/>
      <c r="Y5" s="52"/>
      <c r="Z5" s="52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  <c r="AO5" s="14"/>
    </row>
    <row r="6" spans="1:52" ht="5.25" customHeight="1" x14ac:dyDescent="0.15">
      <c r="A6" s="15"/>
      <c r="B6" s="15"/>
      <c r="C6" s="15"/>
      <c r="D6" s="15"/>
      <c r="E6" s="15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52" ht="14.25" customHeight="1" x14ac:dyDescent="0.15">
      <c r="A7" s="94" t="s">
        <v>40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16"/>
      <c r="AY7" s="17"/>
    </row>
    <row r="8" spans="1:52" s="19" customFormat="1" x14ac:dyDescent="0.15">
      <c r="A8" s="18"/>
      <c r="B8" s="95" t="s">
        <v>39</v>
      </c>
      <c r="C8" s="95"/>
      <c r="D8" s="95" t="s">
        <v>29</v>
      </c>
      <c r="E8" s="95"/>
      <c r="F8" s="95"/>
      <c r="G8" s="95"/>
      <c r="H8" s="95"/>
      <c r="I8" s="95"/>
      <c r="J8" s="95" t="s">
        <v>30</v>
      </c>
      <c r="K8" s="95"/>
      <c r="L8" s="95"/>
      <c r="M8" s="95"/>
      <c r="N8" s="95" t="s">
        <v>32</v>
      </c>
      <c r="O8" s="95"/>
      <c r="P8" s="95" t="s">
        <v>1</v>
      </c>
      <c r="Q8" s="95"/>
      <c r="R8" s="95"/>
      <c r="S8" s="95"/>
      <c r="T8" s="95" t="s">
        <v>26</v>
      </c>
      <c r="U8" s="95"/>
      <c r="V8" s="95"/>
      <c r="W8" s="95"/>
      <c r="X8" s="95" t="s">
        <v>2</v>
      </c>
      <c r="Y8" s="95"/>
      <c r="Z8" s="95" t="s">
        <v>3</v>
      </c>
      <c r="AA8" s="95"/>
      <c r="AB8" s="95"/>
      <c r="AC8" s="95"/>
      <c r="AD8" s="95" t="s">
        <v>26</v>
      </c>
      <c r="AE8" s="95"/>
      <c r="AF8" s="95"/>
      <c r="AG8" s="95"/>
      <c r="AH8" s="95" t="s">
        <v>2</v>
      </c>
      <c r="AI8" s="95"/>
      <c r="AJ8" s="95" t="s">
        <v>31</v>
      </c>
      <c r="AK8" s="95"/>
      <c r="AL8" s="95"/>
      <c r="AM8" s="95"/>
      <c r="AN8" s="96"/>
      <c r="AO8" s="1"/>
      <c r="AS8" s="13"/>
      <c r="AT8" s="20" t="s">
        <v>49</v>
      </c>
      <c r="AU8" s="20" t="s">
        <v>50</v>
      </c>
      <c r="AV8" s="21" t="s">
        <v>2</v>
      </c>
      <c r="AW8" s="21" t="s">
        <v>51</v>
      </c>
      <c r="AX8" s="20" t="s">
        <v>52</v>
      </c>
      <c r="AY8" s="21" t="s">
        <v>46</v>
      </c>
      <c r="AZ8" s="21" t="s">
        <v>47</v>
      </c>
    </row>
    <row r="9" spans="1:52" x14ac:dyDescent="0.15">
      <c r="A9" s="2">
        <v>1</v>
      </c>
      <c r="B9" s="90"/>
      <c r="C9" s="90"/>
      <c r="D9" s="90"/>
      <c r="E9" s="90"/>
      <c r="F9" s="90"/>
      <c r="G9" s="90"/>
      <c r="H9" s="90"/>
      <c r="I9" s="90"/>
      <c r="J9" s="89" t="str">
        <f t="shared" ref="J9:J11" si="0">ASC(PHONETIC(D9))</f>
        <v/>
      </c>
      <c r="K9" s="89"/>
      <c r="L9" s="89"/>
      <c r="M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1"/>
      <c r="AP9" s="20">
        <f>COUNTA(P9,Z9)</f>
        <v>0</v>
      </c>
      <c r="AQ9" s="20" t="str">
        <f>IF(AJ9="","",B9&amp;AJ9)</f>
        <v/>
      </c>
      <c r="AR9" s="20">
        <f t="shared" ref="AR9:AR48" si="1">IF(AND(AP9=0,AJ9&lt;&gt;""),0,1)</f>
        <v>1</v>
      </c>
      <c r="AT9" s="20" t="s">
        <v>46</v>
      </c>
      <c r="AU9" s="21">
        <v>3</v>
      </c>
      <c r="AV9" s="21" t="s">
        <v>5</v>
      </c>
      <c r="AW9" s="22" t="s">
        <v>74</v>
      </c>
      <c r="AX9" s="20"/>
      <c r="AY9" s="9"/>
      <c r="AZ9" s="9"/>
    </row>
    <row r="10" spans="1:52" x14ac:dyDescent="0.15">
      <c r="A10" s="4">
        <v>2</v>
      </c>
      <c r="B10" s="89"/>
      <c r="C10" s="89"/>
      <c r="D10" s="89"/>
      <c r="E10" s="89"/>
      <c r="F10" s="89"/>
      <c r="G10" s="89"/>
      <c r="H10" s="89"/>
      <c r="I10" s="89"/>
      <c r="J10" s="89" t="str">
        <f t="shared" si="0"/>
        <v/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1"/>
      <c r="AP10" s="20">
        <f t="shared" ref="AP10:AP48" si="2">COUNTA(P10,Z10)</f>
        <v>0</v>
      </c>
      <c r="AQ10" s="20" t="str">
        <f t="shared" ref="AQ10:AQ48" si="3">IF(AJ10="","",B10&amp;AJ10)</f>
        <v/>
      </c>
      <c r="AR10" s="20">
        <f t="shared" si="1"/>
        <v>1</v>
      </c>
      <c r="AT10" s="20" t="s">
        <v>47</v>
      </c>
      <c r="AU10" s="21">
        <v>4</v>
      </c>
      <c r="AV10" s="21" t="s">
        <v>4</v>
      </c>
      <c r="AW10" s="22" t="s">
        <v>75</v>
      </c>
      <c r="AX10" s="20" t="s">
        <v>6</v>
      </c>
      <c r="AY10" s="9" t="s">
        <v>72</v>
      </c>
      <c r="AZ10" s="9" t="s">
        <v>72</v>
      </c>
    </row>
    <row r="11" spans="1:52" x14ac:dyDescent="0.15">
      <c r="A11" s="4">
        <v>3</v>
      </c>
      <c r="B11" s="89"/>
      <c r="C11" s="89"/>
      <c r="D11" s="89"/>
      <c r="E11" s="89"/>
      <c r="F11" s="89"/>
      <c r="G11" s="89"/>
      <c r="H11" s="89"/>
      <c r="I11" s="89"/>
      <c r="J11" s="89" t="str">
        <f t="shared" si="0"/>
        <v/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1"/>
      <c r="AP11" s="20">
        <f t="shared" si="2"/>
        <v>0</v>
      </c>
      <c r="AQ11" s="20" t="str">
        <f t="shared" si="3"/>
        <v/>
      </c>
      <c r="AR11" s="20">
        <f t="shared" si="1"/>
        <v>1</v>
      </c>
      <c r="AT11" s="20"/>
      <c r="AU11" s="21">
        <v>5</v>
      </c>
      <c r="AV11" s="21" t="s">
        <v>8</v>
      </c>
      <c r="AW11" s="22" t="s">
        <v>76</v>
      </c>
      <c r="AX11" s="20" t="s">
        <v>7</v>
      </c>
      <c r="AY11" s="9" t="s">
        <v>59</v>
      </c>
      <c r="AZ11" s="9" t="s">
        <v>59</v>
      </c>
    </row>
    <row r="12" spans="1:52" x14ac:dyDescent="0.15">
      <c r="A12" s="4">
        <v>4</v>
      </c>
      <c r="B12" s="89"/>
      <c r="C12" s="89"/>
      <c r="D12" s="89"/>
      <c r="E12" s="89"/>
      <c r="F12" s="89"/>
      <c r="G12" s="89"/>
      <c r="H12" s="89"/>
      <c r="I12" s="89"/>
      <c r="J12" s="89" t="str">
        <f>ASC(PHONETIC(D12))</f>
        <v/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1"/>
      <c r="AP12" s="20">
        <f t="shared" si="2"/>
        <v>0</v>
      </c>
      <c r="AQ12" s="20" t="str">
        <f t="shared" si="3"/>
        <v/>
      </c>
      <c r="AR12" s="20">
        <f t="shared" si="1"/>
        <v>1</v>
      </c>
      <c r="AT12" s="20"/>
      <c r="AU12" s="21">
        <v>6</v>
      </c>
      <c r="AV12" s="21" t="s">
        <v>9</v>
      </c>
      <c r="AW12" s="20"/>
      <c r="AX12" s="20" t="s">
        <v>14</v>
      </c>
      <c r="AY12" s="9" t="s">
        <v>60</v>
      </c>
      <c r="AZ12" s="9" t="s">
        <v>60</v>
      </c>
    </row>
    <row r="13" spans="1:52" x14ac:dyDescent="0.15">
      <c r="A13" s="4">
        <v>5</v>
      </c>
      <c r="B13" s="89"/>
      <c r="C13" s="89"/>
      <c r="D13" s="89"/>
      <c r="E13" s="89"/>
      <c r="F13" s="89"/>
      <c r="G13" s="89"/>
      <c r="H13" s="89"/>
      <c r="I13" s="89"/>
      <c r="J13" s="89" t="str">
        <f t="shared" ref="J13" si="4">ASC(PHONETIC(D13))</f>
        <v/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1"/>
      <c r="AP13" s="20">
        <f t="shared" si="2"/>
        <v>0</v>
      </c>
      <c r="AQ13" s="20" t="str">
        <f t="shared" si="3"/>
        <v/>
      </c>
      <c r="AR13" s="20">
        <f t="shared" si="1"/>
        <v>1</v>
      </c>
      <c r="AT13" s="20"/>
      <c r="AU13" s="20"/>
      <c r="AV13" s="21" t="s">
        <v>10</v>
      </c>
      <c r="AW13" s="20"/>
      <c r="AX13" s="20" t="s">
        <v>34</v>
      </c>
      <c r="AY13" s="9" t="s">
        <v>61</v>
      </c>
      <c r="AZ13" s="9" t="s">
        <v>61</v>
      </c>
    </row>
    <row r="14" spans="1:52" x14ac:dyDescent="0.15">
      <c r="A14" s="4">
        <v>6</v>
      </c>
      <c r="B14" s="89"/>
      <c r="C14" s="89"/>
      <c r="D14" s="89"/>
      <c r="E14" s="89"/>
      <c r="F14" s="89"/>
      <c r="G14" s="89"/>
      <c r="H14" s="89"/>
      <c r="I14" s="89"/>
      <c r="J14" s="89" t="str">
        <f t="shared" ref="J14:J20" si="5">ASC(PHONETIC(D14))</f>
        <v/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1"/>
      <c r="AP14" s="20">
        <f t="shared" si="2"/>
        <v>0</v>
      </c>
      <c r="AQ14" s="20" t="str">
        <f t="shared" si="3"/>
        <v/>
      </c>
      <c r="AR14" s="20">
        <f t="shared" si="1"/>
        <v>1</v>
      </c>
      <c r="AT14" s="20"/>
      <c r="AU14" s="20"/>
      <c r="AV14" s="20"/>
      <c r="AW14" s="20"/>
      <c r="AX14" s="20" t="s">
        <v>35</v>
      </c>
      <c r="AY14" s="9" t="s">
        <v>73</v>
      </c>
      <c r="AZ14" s="9" t="s">
        <v>73</v>
      </c>
    </row>
    <row r="15" spans="1:52" x14ac:dyDescent="0.15">
      <c r="A15" s="4">
        <v>7</v>
      </c>
      <c r="B15" s="89"/>
      <c r="C15" s="89"/>
      <c r="D15" s="89"/>
      <c r="E15" s="89"/>
      <c r="F15" s="89"/>
      <c r="G15" s="89"/>
      <c r="H15" s="89"/>
      <c r="I15" s="89"/>
      <c r="J15" s="89" t="str">
        <f t="shared" ref="J15:J16" si="6">ASC(PHONETIC(D15))</f>
        <v/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1"/>
      <c r="AP15" s="20">
        <f t="shared" si="2"/>
        <v>0</v>
      </c>
      <c r="AQ15" s="20" t="str">
        <f t="shared" si="3"/>
        <v/>
      </c>
      <c r="AR15" s="20">
        <f t="shared" si="1"/>
        <v>1</v>
      </c>
      <c r="AT15" s="20"/>
      <c r="AU15" s="20"/>
      <c r="AV15" s="20"/>
      <c r="AW15" s="20"/>
      <c r="AX15" s="20" t="s">
        <v>11</v>
      </c>
      <c r="AY15" s="9" t="s">
        <v>62</v>
      </c>
      <c r="AZ15" s="9" t="s">
        <v>62</v>
      </c>
    </row>
    <row r="16" spans="1:52" x14ac:dyDescent="0.15">
      <c r="A16" s="4">
        <v>8</v>
      </c>
      <c r="B16" s="89"/>
      <c r="C16" s="89"/>
      <c r="D16" s="89"/>
      <c r="E16" s="89"/>
      <c r="F16" s="89"/>
      <c r="G16" s="89"/>
      <c r="H16" s="89"/>
      <c r="I16" s="89"/>
      <c r="J16" s="89" t="str">
        <f t="shared" si="6"/>
        <v/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1"/>
      <c r="AP16" s="20">
        <f t="shared" si="2"/>
        <v>0</v>
      </c>
      <c r="AQ16" s="20" t="str">
        <f t="shared" si="3"/>
        <v/>
      </c>
      <c r="AR16" s="20">
        <f t="shared" si="1"/>
        <v>1</v>
      </c>
      <c r="AT16" s="20"/>
      <c r="AU16" s="20"/>
      <c r="AV16" s="20"/>
      <c r="AW16" s="20"/>
      <c r="AX16" s="20" t="s">
        <v>12</v>
      </c>
      <c r="AY16" s="9" t="s">
        <v>63</v>
      </c>
      <c r="AZ16" s="9" t="s">
        <v>64</v>
      </c>
    </row>
    <row r="17" spans="1:52" x14ac:dyDescent="0.15">
      <c r="A17" s="4">
        <v>9</v>
      </c>
      <c r="B17" s="89"/>
      <c r="C17" s="89"/>
      <c r="D17" s="109"/>
      <c r="E17" s="109"/>
      <c r="F17" s="109"/>
      <c r="G17" s="109"/>
      <c r="H17" s="109"/>
      <c r="I17" s="109"/>
      <c r="J17" s="89" t="str">
        <f t="shared" si="5"/>
        <v/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1"/>
      <c r="AP17" s="20">
        <f t="shared" si="2"/>
        <v>0</v>
      </c>
      <c r="AQ17" s="20" t="str">
        <f t="shared" si="3"/>
        <v/>
      </c>
      <c r="AR17" s="20">
        <f t="shared" si="1"/>
        <v>1</v>
      </c>
      <c r="AT17" s="20"/>
      <c r="AU17" s="20"/>
      <c r="AV17" s="20"/>
      <c r="AW17" s="20"/>
      <c r="AX17" s="20" t="s">
        <v>0</v>
      </c>
      <c r="AY17" s="9" t="s">
        <v>65</v>
      </c>
      <c r="AZ17" s="9" t="s">
        <v>66</v>
      </c>
    </row>
    <row r="18" spans="1:52" x14ac:dyDescent="0.15">
      <c r="A18" s="4">
        <v>10</v>
      </c>
      <c r="B18" s="89"/>
      <c r="C18" s="89"/>
      <c r="D18" s="89"/>
      <c r="E18" s="89"/>
      <c r="F18" s="89"/>
      <c r="G18" s="89"/>
      <c r="H18" s="89"/>
      <c r="I18" s="89"/>
      <c r="J18" s="89" t="str">
        <f t="shared" si="5"/>
        <v/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1"/>
      <c r="AP18" s="20">
        <f t="shared" si="2"/>
        <v>0</v>
      </c>
      <c r="AQ18" s="20" t="str">
        <f t="shared" si="3"/>
        <v/>
      </c>
      <c r="AR18" s="20">
        <f t="shared" si="1"/>
        <v>1</v>
      </c>
      <c r="AT18" s="20"/>
      <c r="AU18" s="20"/>
      <c r="AV18" s="20"/>
      <c r="AW18" s="20"/>
      <c r="AX18" s="20" t="s">
        <v>13</v>
      </c>
      <c r="AY18" s="9" t="s">
        <v>67</v>
      </c>
      <c r="AZ18" s="9" t="s">
        <v>67</v>
      </c>
    </row>
    <row r="19" spans="1:52" x14ac:dyDescent="0.15">
      <c r="A19" s="4">
        <v>11</v>
      </c>
      <c r="B19" s="89"/>
      <c r="C19" s="89"/>
      <c r="D19" s="89"/>
      <c r="E19" s="89"/>
      <c r="F19" s="89"/>
      <c r="G19" s="89"/>
      <c r="H19" s="89"/>
      <c r="I19" s="89"/>
      <c r="J19" s="89" t="str">
        <f t="shared" si="5"/>
        <v/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1"/>
      <c r="AP19" s="20">
        <f t="shared" si="2"/>
        <v>0</v>
      </c>
      <c r="AQ19" s="20" t="str">
        <f t="shared" si="3"/>
        <v/>
      </c>
      <c r="AR19" s="20">
        <f t="shared" si="1"/>
        <v>1</v>
      </c>
      <c r="AT19" s="20"/>
      <c r="AU19" s="20"/>
      <c r="AV19" s="20"/>
      <c r="AW19" s="20"/>
      <c r="AX19" s="20" t="s">
        <v>36</v>
      </c>
      <c r="AY19" s="9" t="s">
        <v>68</v>
      </c>
      <c r="AZ19" s="9" t="s">
        <v>68</v>
      </c>
    </row>
    <row r="20" spans="1:52" x14ac:dyDescent="0.15">
      <c r="A20" s="4">
        <v>12</v>
      </c>
      <c r="B20" s="89"/>
      <c r="C20" s="89"/>
      <c r="D20" s="89"/>
      <c r="E20" s="89"/>
      <c r="F20" s="89"/>
      <c r="G20" s="89"/>
      <c r="H20" s="89"/>
      <c r="I20" s="89"/>
      <c r="J20" s="89" t="str">
        <f t="shared" si="5"/>
        <v/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1"/>
      <c r="AP20" s="20">
        <f t="shared" si="2"/>
        <v>0</v>
      </c>
      <c r="AQ20" s="20" t="str">
        <f t="shared" si="3"/>
        <v/>
      </c>
      <c r="AR20" s="20">
        <f t="shared" si="1"/>
        <v>1</v>
      </c>
      <c r="AT20" s="20"/>
      <c r="AU20" s="20"/>
      <c r="AV20" s="20"/>
      <c r="AW20" s="20"/>
      <c r="AX20" s="20" t="s">
        <v>37</v>
      </c>
      <c r="AY20" s="9" t="s">
        <v>56</v>
      </c>
      <c r="AZ20" s="9" t="s">
        <v>56</v>
      </c>
    </row>
    <row r="21" spans="1:52" x14ac:dyDescent="0.15">
      <c r="A21" s="4">
        <v>13</v>
      </c>
      <c r="B21" s="89"/>
      <c r="C21" s="89"/>
      <c r="D21" s="89"/>
      <c r="E21" s="89"/>
      <c r="F21" s="89"/>
      <c r="G21" s="89"/>
      <c r="H21" s="89"/>
      <c r="I21" s="89"/>
      <c r="J21" s="89" t="str">
        <f t="shared" ref="J21:J48" si="7">ASC(PHONETIC(D21))</f>
        <v/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1"/>
      <c r="AP21" s="20">
        <f t="shared" si="2"/>
        <v>0</v>
      </c>
      <c r="AQ21" s="20" t="str">
        <f t="shared" si="3"/>
        <v/>
      </c>
      <c r="AR21" s="20">
        <f t="shared" si="1"/>
        <v>1</v>
      </c>
      <c r="AT21" s="20"/>
      <c r="AU21" s="20"/>
      <c r="AV21" s="20"/>
      <c r="AW21" s="20"/>
      <c r="AX21" s="20"/>
      <c r="AY21" s="9" t="s">
        <v>53</v>
      </c>
      <c r="AZ21" s="9" t="s">
        <v>53</v>
      </c>
    </row>
    <row r="22" spans="1:52" x14ac:dyDescent="0.15">
      <c r="A22" s="4">
        <v>14</v>
      </c>
      <c r="B22" s="89"/>
      <c r="C22" s="89"/>
      <c r="D22" s="89"/>
      <c r="E22" s="89"/>
      <c r="F22" s="89"/>
      <c r="G22" s="89"/>
      <c r="H22" s="89"/>
      <c r="I22" s="89"/>
      <c r="J22" s="89" t="str">
        <f t="shared" si="7"/>
        <v/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1"/>
      <c r="AP22" s="20">
        <f t="shared" si="2"/>
        <v>0</v>
      </c>
      <c r="AQ22" s="20" t="str">
        <f t="shared" si="3"/>
        <v/>
      </c>
      <c r="AR22" s="20">
        <f t="shared" si="1"/>
        <v>1</v>
      </c>
      <c r="AT22" s="20"/>
      <c r="AU22" s="20"/>
      <c r="AV22" s="20"/>
      <c r="AW22" s="20"/>
      <c r="AX22" s="20"/>
      <c r="AY22" s="9" t="s">
        <v>58</v>
      </c>
      <c r="AZ22" s="9" t="s">
        <v>58</v>
      </c>
    </row>
    <row r="23" spans="1:52" x14ac:dyDescent="0.15">
      <c r="A23" s="4">
        <v>15</v>
      </c>
      <c r="B23" s="89"/>
      <c r="C23" s="89"/>
      <c r="D23" s="89"/>
      <c r="E23" s="89"/>
      <c r="F23" s="89"/>
      <c r="G23" s="89"/>
      <c r="H23" s="89"/>
      <c r="I23" s="89"/>
      <c r="J23" s="89" t="str">
        <f t="shared" si="7"/>
        <v/>
      </c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1"/>
      <c r="AP23" s="20">
        <f t="shared" si="2"/>
        <v>0</v>
      </c>
      <c r="AQ23" s="20" t="str">
        <f t="shared" si="3"/>
        <v/>
      </c>
      <c r="AR23" s="20">
        <f t="shared" si="1"/>
        <v>1</v>
      </c>
      <c r="AT23" s="20"/>
      <c r="AU23" s="20"/>
      <c r="AV23" s="20"/>
      <c r="AW23" s="20"/>
      <c r="AX23" s="20"/>
      <c r="AY23" s="9" t="s">
        <v>57</v>
      </c>
      <c r="AZ23" s="9" t="s">
        <v>57</v>
      </c>
    </row>
    <row r="24" spans="1:52" x14ac:dyDescent="0.15">
      <c r="A24" s="4">
        <v>16</v>
      </c>
      <c r="B24" s="89"/>
      <c r="C24" s="89"/>
      <c r="D24" s="89"/>
      <c r="E24" s="89"/>
      <c r="F24" s="89"/>
      <c r="G24" s="89"/>
      <c r="H24" s="89"/>
      <c r="I24" s="89"/>
      <c r="J24" s="89" t="str">
        <f t="shared" si="7"/>
        <v/>
      </c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1"/>
      <c r="AP24" s="20">
        <f t="shared" si="2"/>
        <v>0</v>
      </c>
      <c r="AQ24" s="20" t="str">
        <f t="shared" si="3"/>
        <v/>
      </c>
      <c r="AR24" s="20">
        <f t="shared" si="1"/>
        <v>1</v>
      </c>
      <c r="AT24" s="20"/>
      <c r="AU24" s="20"/>
      <c r="AV24" s="20"/>
      <c r="AW24" s="20"/>
      <c r="AX24" s="20"/>
      <c r="AY24" s="9" t="s">
        <v>54</v>
      </c>
      <c r="AZ24" s="9" t="s">
        <v>54</v>
      </c>
    </row>
    <row r="25" spans="1:52" x14ac:dyDescent="0.15">
      <c r="A25" s="4">
        <v>17</v>
      </c>
      <c r="B25" s="89"/>
      <c r="C25" s="89"/>
      <c r="D25" s="89"/>
      <c r="E25" s="89"/>
      <c r="F25" s="89"/>
      <c r="G25" s="89"/>
      <c r="H25" s="89"/>
      <c r="I25" s="89"/>
      <c r="J25" s="89" t="str">
        <f t="shared" si="7"/>
        <v/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1"/>
      <c r="AP25" s="20">
        <f t="shared" si="2"/>
        <v>0</v>
      </c>
      <c r="AQ25" s="20" t="str">
        <f t="shared" si="3"/>
        <v/>
      </c>
      <c r="AR25" s="20">
        <f t="shared" si="1"/>
        <v>1</v>
      </c>
      <c r="AT25" s="20"/>
      <c r="AU25" s="20"/>
      <c r="AV25" s="20"/>
      <c r="AW25" s="20"/>
      <c r="AX25" s="20"/>
      <c r="AY25" s="9" t="s">
        <v>55</v>
      </c>
      <c r="AZ25" s="9" t="s">
        <v>55</v>
      </c>
    </row>
    <row r="26" spans="1:52" x14ac:dyDescent="0.15">
      <c r="A26" s="4">
        <v>18</v>
      </c>
      <c r="B26" s="89"/>
      <c r="C26" s="89"/>
      <c r="D26" s="89"/>
      <c r="E26" s="89"/>
      <c r="F26" s="89"/>
      <c r="G26" s="89"/>
      <c r="H26" s="89"/>
      <c r="I26" s="89"/>
      <c r="J26" s="89" t="str">
        <f t="shared" si="7"/>
        <v/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1"/>
      <c r="AP26" s="20">
        <f t="shared" si="2"/>
        <v>0</v>
      </c>
      <c r="AQ26" s="20" t="str">
        <f t="shared" si="3"/>
        <v/>
      </c>
      <c r="AR26" s="20">
        <f t="shared" si="1"/>
        <v>1</v>
      </c>
      <c r="AT26" s="20"/>
      <c r="AU26" s="20"/>
      <c r="AV26" s="20"/>
      <c r="AW26" s="20"/>
      <c r="AX26" s="20"/>
      <c r="AY26" s="51" t="s">
        <v>94</v>
      </c>
      <c r="AZ26" s="51" t="s">
        <v>94</v>
      </c>
    </row>
    <row r="27" spans="1:52" x14ac:dyDescent="0.15">
      <c r="A27" s="4">
        <v>19</v>
      </c>
      <c r="B27" s="89"/>
      <c r="C27" s="89"/>
      <c r="D27" s="89"/>
      <c r="E27" s="89"/>
      <c r="F27" s="89"/>
      <c r="G27" s="89"/>
      <c r="H27" s="89"/>
      <c r="I27" s="89"/>
      <c r="J27" s="89" t="str">
        <f t="shared" si="7"/>
        <v/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1"/>
      <c r="AP27" s="20">
        <f t="shared" si="2"/>
        <v>0</v>
      </c>
      <c r="AQ27" s="20" t="str">
        <f t="shared" si="3"/>
        <v/>
      </c>
      <c r="AR27" s="20">
        <f t="shared" si="1"/>
        <v>1</v>
      </c>
      <c r="AT27" s="20"/>
      <c r="AU27" s="20"/>
      <c r="AV27" s="20"/>
      <c r="AW27" s="20"/>
      <c r="AX27" s="20"/>
      <c r="AY27" s="51" t="s">
        <v>91</v>
      </c>
      <c r="AZ27" s="51" t="s">
        <v>91</v>
      </c>
    </row>
    <row r="28" spans="1:52" x14ac:dyDescent="0.15">
      <c r="A28" s="4">
        <v>20</v>
      </c>
      <c r="B28" s="89"/>
      <c r="C28" s="89"/>
      <c r="D28" s="89"/>
      <c r="E28" s="89"/>
      <c r="F28" s="89"/>
      <c r="G28" s="89"/>
      <c r="H28" s="89"/>
      <c r="I28" s="89"/>
      <c r="J28" s="89" t="str">
        <f t="shared" si="7"/>
        <v/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1"/>
      <c r="AP28" s="20">
        <f t="shared" si="2"/>
        <v>0</v>
      </c>
      <c r="AQ28" s="20" t="str">
        <f t="shared" si="3"/>
        <v/>
      </c>
      <c r="AR28" s="20">
        <f t="shared" si="1"/>
        <v>1</v>
      </c>
      <c r="AT28" s="20"/>
      <c r="AU28" s="20"/>
      <c r="AV28" s="20"/>
      <c r="AW28" s="20"/>
      <c r="AX28" s="20"/>
      <c r="AY28" s="51" t="s">
        <v>92</v>
      </c>
      <c r="AZ28" s="51" t="s">
        <v>92</v>
      </c>
    </row>
    <row r="29" spans="1:52" x14ac:dyDescent="0.15">
      <c r="A29" s="4">
        <v>21</v>
      </c>
      <c r="B29" s="89"/>
      <c r="C29" s="89"/>
      <c r="D29" s="89"/>
      <c r="E29" s="89"/>
      <c r="F29" s="89"/>
      <c r="G29" s="89"/>
      <c r="H29" s="89"/>
      <c r="I29" s="89"/>
      <c r="J29" s="89" t="str">
        <f t="shared" si="7"/>
        <v/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1"/>
      <c r="AP29" s="20">
        <f t="shared" si="2"/>
        <v>0</v>
      </c>
      <c r="AQ29" s="20" t="str">
        <f t="shared" si="3"/>
        <v/>
      </c>
      <c r="AR29" s="20">
        <f t="shared" si="1"/>
        <v>1</v>
      </c>
      <c r="AT29" s="20"/>
      <c r="AU29" s="20"/>
      <c r="AV29" s="20"/>
      <c r="AW29" s="20"/>
      <c r="AX29" s="20"/>
      <c r="AY29" s="51" t="s">
        <v>93</v>
      </c>
      <c r="AZ29" s="51" t="s">
        <v>93</v>
      </c>
    </row>
    <row r="30" spans="1:52" x14ac:dyDescent="0.15">
      <c r="A30" s="4">
        <v>22</v>
      </c>
      <c r="B30" s="89"/>
      <c r="C30" s="89"/>
      <c r="D30" s="89"/>
      <c r="E30" s="89"/>
      <c r="F30" s="89"/>
      <c r="G30" s="89"/>
      <c r="H30" s="89"/>
      <c r="I30" s="89"/>
      <c r="J30" s="89" t="str">
        <f t="shared" si="7"/>
        <v/>
      </c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1"/>
      <c r="AP30" s="20">
        <f t="shared" si="2"/>
        <v>0</v>
      </c>
      <c r="AQ30" s="20" t="str">
        <f t="shared" si="3"/>
        <v/>
      </c>
      <c r="AR30" s="20">
        <f t="shared" si="1"/>
        <v>1</v>
      </c>
      <c r="AV30" s="23"/>
      <c r="AW30" s="24"/>
      <c r="AX30" s="25"/>
      <c r="AY30" s="5"/>
      <c r="AZ30" s="6"/>
    </row>
    <row r="31" spans="1:52" x14ac:dyDescent="0.15">
      <c r="A31" s="4">
        <v>23</v>
      </c>
      <c r="B31" s="89"/>
      <c r="C31" s="89"/>
      <c r="D31" s="89"/>
      <c r="E31" s="89"/>
      <c r="F31" s="89"/>
      <c r="G31" s="89"/>
      <c r="H31" s="89"/>
      <c r="I31" s="89"/>
      <c r="J31" s="89" t="str">
        <f t="shared" si="7"/>
        <v/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1"/>
      <c r="AP31" s="20">
        <f t="shared" si="2"/>
        <v>0</v>
      </c>
      <c r="AQ31" s="20" t="str">
        <f t="shared" si="3"/>
        <v/>
      </c>
      <c r="AR31" s="20">
        <f t="shared" si="1"/>
        <v>1</v>
      </c>
      <c r="AV31" s="23"/>
      <c r="AW31" s="24"/>
      <c r="AX31" s="25"/>
      <c r="AY31" s="5"/>
      <c r="AZ31" s="6"/>
    </row>
    <row r="32" spans="1:52" x14ac:dyDescent="0.15">
      <c r="A32" s="4">
        <v>24</v>
      </c>
      <c r="B32" s="89"/>
      <c r="C32" s="89"/>
      <c r="D32" s="89"/>
      <c r="E32" s="89"/>
      <c r="F32" s="89"/>
      <c r="G32" s="89"/>
      <c r="H32" s="89"/>
      <c r="I32" s="89"/>
      <c r="J32" s="89" t="str">
        <f t="shared" si="7"/>
        <v/>
      </c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1"/>
      <c r="AP32" s="20">
        <f t="shared" si="2"/>
        <v>0</v>
      </c>
      <c r="AQ32" s="20" t="str">
        <f t="shared" si="3"/>
        <v/>
      </c>
      <c r="AR32" s="20">
        <f t="shared" si="1"/>
        <v>1</v>
      </c>
      <c r="AV32" s="23"/>
      <c r="AW32" s="24"/>
      <c r="AX32" s="25"/>
      <c r="AY32" s="5"/>
      <c r="AZ32" s="6"/>
    </row>
    <row r="33" spans="1:52" x14ac:dyDescent="0.15">
      <c r="A33" s="4">
        <v>25</v>
      </c>
      <c r="B33" s="89"/>
      <c r="C33" s="89"/>
      <c r="D33" s="89"/>
      <c r="E33" s="89"/>
      <c r="F33" s="89"/>
      <c r="G33" s="89"/>
      <c r="H33" s="89"/>
      <c r="I33" s="89"/>
      <c r="J33" s="89" t="str">
        <f t="shared" si="7"/>
        <v/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1"/>
      <c r="AP33" s="20">
        <f t="shared" si="2"/>
        <v>0</v>
      </c>
      <c r="AQ33" s="20" t="str">
        <f t="shared" si="3"/>
        <v/>
      </c>
      <c r="AR33" s="20">
        <f t="shared" si="1"/>
        <v>1</v>
      </c>
      <c r="AV33" s="23"/>
      <c r="AW33" s="25"/>
      <c r="AX33" s="25"/>
      <c r="AY33" s="5"/>
      <c r="AZ33" s="6"/>
    </row>
    <row r="34" spans="1:52" x14ac:dyDescent="0.15">
      <c r="A34" s="4">
        <v>26</v>
      </c>
      <c r="B34" s="89"/>
      <c r="C34" s="89"/>
      <c r="D34" s="89"/>
      <c r="E34" s="89"/>
      <c r="F34" s="89"/>
      <c r="G34" s="89"/>
      <c r="H34" s="89"/>
      <c r="I34" s="89"/>
      <c r="J34" s="89" t="str">
        <f t="shared" si="7"/>
        <v/>
      </c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1"/>
      <c r="AP34" s="20">
        <f t="shared" si="2"/>
        <v>0</v>
      </c>
      <c r="AQ34" s="20" t="str">
        <f t="shared" si="3"/>
        <v/>
      </c>
      <c r="AR34" s="20">
        <f t="shared" si="1"/>
        <v>1</v>
      </c>
      <c r="AV34" s="23"/>
      <c r="AW34" s="25"/>
      <c r="AX34" s="25"/>
      <c r="AY34" s="5"/>
      <c r="AZ34" s="6"/>
    </row>
    <row r="35" spans="1:52" x14ac:dyDescent="0.15">
      <c r="A35" s="4">
        <v>27</v>
      </c>
      <c r="B35" s="89"/>
      <c r="C35" s="89"/>
      <c r="D35" s="89"/>
      <c r="E35" s="89"/>
      <c r="F35" s="89"/>
      <c r="G35" s="89"/>
      <c r="H35" s="89"/>
      <c r="I35" s="89"/>
      <c r="J35" s="89" t="str">
        <f t="shared" si="7"/>
        <v/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1"/>
      <c r="AP35" s="20">
        <f t="shared" si="2"/>
        <v>0</v>
      </c>
      <c r="AQ35" s="20" t="str">
        <f t="shared" si="3"/>
        <v/>
      </c>
      <c r="AR35" s="20">
        <f t="shared" si="1"/>
        <v>1</v>
      </c>
      <c r="AV35" s="25"/>
      <c r="AW35" s="25"/>
      <c r="AX35" s="25"/>
      <c r="AY35" s="5"/>
      <c r="AZ35" s="6"/>
    </row>
    <row r="36" spans="1:52" x14ac:dyDescent="0.15">
      <c r="A36" s="4">
        <v>28</v>
      </c>
      <c r="B36" s="89"/>
      <c r="C36" s="89"/>
      <c r="D36" s="89"/>
      <c r="E36" s="89"/>
      <c r="F36" s="89"/>
      <c r="G36" s="89"/>
      <c r="H36" s="89"/>
      <c r="I36" s="89"/>
      <c r="J36" s="89" t="str">
        <f t="shared" si="7"/>
        <v/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1"/>
      <c r="AP36" s="20">
        <f t="shared" si="2"/>
        <v>0</v>
      </c>
      <c r="AQ36" s="20" t="str">
        <f t="shared" si="3"/>
        <v/>
      </c>
      <c r="AR36" s="20">
        <f t="shared" si="1"/>
        <v>1</v>
      </c>
      <c r="AV36" s="25"/>
      <c r="AW36" s="25"/>
      <c r="AX36" s="25"/>
      <c r="AY36" s="5"/>
      <c r="AZ36" s="6"/>
    </row>
    <row r="37" spans="1:52" x14ac:dyDescent="0.15">
      <c r="A37" s="4">
        <v>29</v>
      </c>
      <c r="B37" s="89"/>
      <c r="C37" s="89"/>
      <c r="D37" s="89"/>
      <c r="E37" s="89"/>
      <c r="F37" s="89"/>
      <c r="G37" s="89"/>
      <c r="H37" s="89"/>
      <c r="I37" s="89"/>
      <c r="J37" s="89" t="str">
        <f t="shared" si="7"/>
        <v/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1"/>
      <c r="AP37" s="20">
        <f t="shared" si="2"/>
        <v>0</v>
      </c>
      <c r="AQ37" s="20" t="str">
        <f t="shared" si="3"/>
        <v/>
      </c>
      <c r="AR37" s="20">
        <f t="shared" si="1"/>
        <v>1</v>
      </c>
      <c r="AV37" s="25"/>
      <c r="AW37" s="25"/>
      <c r="AX37" s="25"/>
      <c r="AY37" s="5"/>
      <c r="AZ37" s="6"/>
    </row>
    <row r="38" spans="1:52" x14ac:dyDescent="0.15">
      <c r="A38" s="4">
        <v>30</v>
      </c>
      <c r="B38" s="89"/>
      <c r="C38" s="89"/>
      <c r="D38" s="89"/>
      <c r="E38" s="89"/>
      <c r="F38" s="89"/>
      <c r="G38" s="89"/>
      <c r="H38" s="89"/>
      <c r="I38" s="89"/>
      <c r="J38" s="89" t="str">
        <f t="shared" si="7"/>
        <v/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1"/>
      <c r="AP38" s="20">
        <f t="shared" si="2"/>
        <v>0</v>
      </c>
      <c r="AQ38" s="20" t="str">
        <f t="shared" si="3"/>
        <v/>
      </c>
      <c r="AR38" s="20">
        <f t="shared" si="1"/>
        <v>1</v>
      </c>
      <c r="AV38" s="25"/>
      <c r="AW38" s="25"/>
      <c r="AX38" s="25"/>
      <c r="AY38" s="5"/>
      <c r="AZ38" s="6"/>
    </row>
    <row r="39" spans="1:52" x14ac:dyDescent="0.15">
      <c r="A39" s="4">
        <v>31</v>
      </c>
      <c r="B39" s="89"/>
      <c r="C39" s="89"/>
      <c r="D39" s="89"/>
      <c r="E39" s="89"/>
      <c r="F39" s="89"/>
      <c r="G39" s="89"/>
      <c r="H39" s="89"/>
      <c r="I39" s="89"/>
      <c r="J39" s="89" t="str">
        <f t="shared" si="7"/>
        <v/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1"/>
      <c r="AP39" s="20">
        <f t="shared" si="2"/>
        <v>0</v>
      </c>
      <c r="AQ39" s="20" t="str">
        <f t="shared" si="3"/>
        <v/>
      </c>
      <c r="AR39" s="20">
        <f t="shared" si="1"/>
        <v>1</v>
      </c>
      <c r="AV39" s="25"/>
      <c r="AW39" s="25"/>
      <c r="AX39" s="25"/>
      <c r="AY39" s="5"/>
      <c r="AZ39" s="6"/>
    </row>
    <row r="40" spans="1:52" x14ac:dyDescent="0.15">
      <c r="A40" s="4">
        <v>32</v>
      </c>
      <c r="B40" s="89"/>
      <c r="C40" s="89"/>
      <c r="D40" s="89"/>
      <c r="E40" s="89"/>
      <c r="F40" s="89"/>
      <c r="G40" s="89"/>
      <c r="H40" s="89"/>
      <c r="I40" s="89"/>
      <c r="J40" s="89" t="str">
        <f t="shared" si="7"/>
        <v/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1"/>
      <c r="AP40" s="20">
        <f t="shared" si="2"/>
        <v>0</v>
      </c>
      <c r="AQ40" s="20" t="str">
        <f t="shared" si="3"/>
        <v/>
      </c>
      <c r="AR40" s="20">
        <f t="shared" si="1"/>
        <v>1</v>
      </c>
      <c r="AV40" s="25"/>
      <c r="AW40" s="25"/>
      <c r="AX40" s="25"/>
      <c r="AY40" s="5"/>
      <c r="AZ40" s="6"/>
    </row>
    <row r="41" spans="1:52" x14ac:dyDescent="0.15">
      <c r="A41" s="4">
        <v>33</v>
      </c>
      <c r="B41" s="89"/>
      <c r="C41" s="89"/>
      <c r="D41" s="89"/>
      <c r="E41" s="89"/>
      <c r="F41" s="89"/>
      <c r="G41" s="89"/>
      <c r="H41" s="89"/>
      <c r="I41" s="89"/>
      <c r="J41" s="89" t="str">
        <f t="shared" si="7"/>
        <v/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1"/>
      <c r="AP41" s="20">
        <f t="shared" si="2"/>
        <v>0</v>
      </c>
      <c r="AQ41" s="20" t="str">
        <f t="shared" si="3"/>
        <v/>
      </c>
      <c r="AR41" s="20">
        <f t="shared" si="1"/>
        <v>1</v>
      </c>
      <c r="AV41" s="25"/>
      <c r="AW41" s="25"/>
      <c r="AX41" s="25"/>
      <c r="AY41" s="5"/>
      <c r="AZ41" s="6"/>
    </row>
    <row r="42" spans="1:52" x14ac:dyDescent="0.15">
      <c r="A42" s="4">
        <v>34</v>
      </c>
      <c r="B42" s="89"/>
      <c r="C42" s="89"/>
      <c r="D42" s="89"/>
      <c r="E42" s="89"/>
      <c r="F42" s="89"/>
      <c r="G42" s="89"/>
      <c r="H42" s="89"/>
      <c r="I42" s="89"/>
      <c r="J42" s="89" t="str">
        <f t="shared" si="7"/>
        <v/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1"/>
      <c r="AP42" s="20">
        <f t="shared" si="2"/>
        <v>0</v>
      </c>
      <c r="AQ42" s="20" t="str">
        <f t="shared" si="3"/>
        <v/>
      </c>
      <c r="AR42" s="20">
        <f t="shared" si="1"/>
        <v>1</v>
      </c>
      <c r="AV42" s="25"/>
      <c r="AW42" s="25"/>
      <c r="AX42" s="25"/>
      <c r="AY42" s="5"/>
      <c r="AZ42" s="6"/>
    </row>
    <row r="43" spans="1:52" x14ac:dyDescent="0.15">
      <c r="A43" s="4">
        <v>35</v>
      </c>
      <c r="B43" s="89"/>
      <c r="C43" s="89"/>
      <c r="D43" s="89"/>
      <c r="E43" s="89"/>
      <c r="F43" s="89"/>
      <c r="G43" s="89"/>
      <c r="H43" s="89"/>
      <c r="I43" s="89"/>
      <c r="J43" s="89" t="str">
        <f t="shared" si="7"/>
        <v/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1"/>
      <c r="AP43" s="20">
        <f t="shared" si="2"/>
        <v>0</v>
      </c>
      <c r="AQ43" s="20" t="str">
        <f t="shared" si="3"/>
        <v/>
      </c>
      <c r="AR43" s="20">
        <f t="shared" si="1"/>
        <v>1</v>
      </c>
      <c r="AV43" s="25"/>
      <c r="AW43" s="25"/>
      <c r="AX43" s="25"/>
      <c r="AY43" s="5"/>
      <c r="AZ43" s="6"/>
    </row>
    <row r="44" spans="1:52" x14ac:dyDescent="0.15">
      <c r="A44" s="4">
        <v>36</v>
      </c>
      <c r="B44" s="89"/>
      <c r="C44" s="89"/>
      <c r="D44" s="89"/>
      <c r="E44" s="89"/>
      <c r="F44" s="89"/>
      <c r="G44" s="89"/>
      <c r="H44" s="89"/>
      <c r="I44" s="89"/>
      <c r="J44" s="89" t="str">
        <f t="shared" si="7"/>
        <v/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1"/>
      <c r="AP44" s="20">
        <f t="shared" si="2"/>
        <v>0</v>
      </c>
      <c r="AQ44" s="20" t="str">
        <f t="shared" si="3"/>
        <v/>
      </c>
      <c r="AR44" s="20">
        <f t="shared" si="1"/>
        <v>1</v>
      </c>
      <c r="AV44" s="25"/>
      <c r="AW44" s="25"/>
      <c r="AX44" s="25"/>
      <c r="AY44" s="5"/>
      <c r="AZ44" s="6"/>
    </row>
    <row r="45" spans="1:52" x14ac:dyDescent="0.15">
      <c r="A45" s="4">
        <v>37</v>
      </c>
      <c r="B45" s="89"/>
      <c r="C45" s="89"/>
      <c r="D45" s="89"/>
      <c r="E45" s="89"/>
      <c r="F45" s="89"/>
      <c r="G45" s="89"/>
      <c r="H45" s="89"/>
      <c r="I45" s="89"/>
      <c r="J45" s="89" t="str">
        <f t="shared" si="7"/>
        <v/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1"/>
      <c r="AP45" s="20">
        <f t="shared" si="2"/>
        <v>0</v>
      </c>
      <c r="AQ45" s="20" t="str">
        <f t="shared" si="3"/>
        <v/>
      </c>
      <c r="AR45" s="20">
        <f t="shared" si="1"/>
        <v>1</v>
      </c>
      <c r="AV45" s="25"/>
      <c r="AW45" s="25"/>
      <c r="AX45" s="25"/>
      <c r="AY45" s="5"/>
      <c r="AZ45" s="6"/>
    </row>
    <row r="46" spans="1:52" x14ac:dyDescent="0.15">
      <c r="A46" s="4">
        <v>38</v>
      </c>
      <c r="B46" s="89"/>
      <c r="C46" s="89"/>
      <c r="D46" s="89"/>
      <c r="E46" s="89"/>
      <c r="F46" s="89"/>
      <c r="G46" s="89"/>
      <c r="H46" s="89"/>
      <c r="I46" s="89"/>
      <c r="J46" s="89" t="str">
        <f t="shared" si="7"/>
        <v/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1"/>
      <c r="AP46" s="20">
        <f t="shared" si="2"/>
        <v>0</v>
      </c>
      <c r="AQ46" s="20" t="str">
        <f t="shared" si="3"/>
        <v/>
      </c>
      <c r="AR46" s="20">
        <f t="shared" si="1"/>
        <v>1</v>
      </c>
      <c r="AV46" s="25"/>
      <c r="AW46" s="25"/>
      <c r="AX46" s="25"/>
      <c r="AY46" s="5"/>
      <c r="AZ46" s="6"/>
    </row>
    <row r="47" spans="1:52" x14ac:dyDescent="0.15">
      <c r="A47" s="4">
        <v>39</v>
      </c>
      <c r="B47" s="89"/>
      <c r="C47" s="89"/>
      <c r="D47" s="89"/>
      <c r="E47" s="89"/>
      <c r="F47" s="89"/>
      <c r="G47" s="89"/>
      <c r="H47" s="89"/>
      <c r="I47" s="89"/>
      <c r="J47" s="89" t="str">
        <f t="shared" si="7"/>
        <v/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1"/>
      <c r="AP47" s="20">
        <f t="shared" si="2"/>
        <v>0</v>
      </c>
      <c r="AQ47" s="20" t="str">
        <f t="shared" si="3"/>
        <v/>
      </c>
      <c r="AR47" s="20">
        <f t="shared" si="1"/>
        <v>1</v>
      </c>
      <c r="AV47" s="25"/>
      <c r="AW47" s="25"/>
      <c r="AX47" s="26"/>
      <c r="AY47" s="5"/>
      <c r="AZ47" s="6"/>
    </row>
    <row r="48" spans="1:52" x14ac:dyDescent="0.15">
      <c r="A48" s="3">
        <v>40</v>
      </c>
      <c r="B48" s="88"/>
      <c r="C48" s="88"/>
      <c r="D48" s="88"/>
      <c r="E48" s="88"/>
      <c r="F48" s="88"/>
      <c r="G48" s="88"/>
      <c r="H48" s="88"/>
      <c r="I48" s="88"/>
      <c r="J48" s="88" t="str">
        <f t="shared" si="7"/>
        <v/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1"/>
      <c r="AP48" s="20">
        <f t="shared" si="2"/>
        <v>0</v>
      </c>
      <c r="AQ48" s="20" t="str">
        <f t="shared" si="3"/>
        <v/>
      </c>
      <c r="AR48" s="20">
        <f t="shared" si="1"/>
        <v>1</v>
      </c>
      <c r="AV48" s="25"/>
      <c r="AW48" s="25"/>
      <c r="AX48" s="25"/>
      <c r="AY48" s="5"/>
      <c r="AZ48" s="6"/>
    </row>
    <row r="49" spans="1:52" ht="7.5" customHeight="1" x14ac:dyDescent="0.15">
      <c r="A49" s="2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28" t="str">
        <f>IF(COUNTIF(AN9:AN28,"４年４×１００ＭＲ")=0,"",1)</f>
        <v/>
      </c>
      <c r="AM49" s="28" t="str">
        <f>IF(COUNTIF(AN9:AN28,"５年４×１００ＭＲ")=0,"",1)</f>
        <v/>
      </c>
      <c r="AN49" s="28" t="str">
        <f>IF(COUNTIF(AN9:AN28,"６年４×１００ＭＲ")=0,"",1)</f>
        <v/>
      </c>
      <c r="AO49" s="28"/>
      <c r="AQ49" s="20">
        <f>SUMPRODUCT(1/COUNTIF(AQ9:AQ48,AQ9:AQ48))-1</f>
        <v>0</v>
      </c>
      <c r="AR49" s="20">
        <f>COUNTIF(AR9:AR48,0)</f>
        <v>0</v>
      </c>
      <c r="AV49" s="25"/>
      <c r="AW49" s="25"/>
      <c r="AX49" s="25"/>
      <c r="AY49" s="5"/>
      <c r="AZ49" s="6"/>
    </row>
    <row r="50" spans="1:52" ht="13.5" customHeight="1" x14ac:dyDescent="0.15">
      <c r="A50" s="80" t="s">
        <v>26</v>
      </c>
      <c r="B50" s="81"/>
      <c r="C50" s="81"/>
      <c r="D50" s="81"/>
      <c r="E50" s="81"/>
      <c r="F50" s="81" t="s">
        <v>41</v>
      </c>
      <c r="G50" s="81"/>
      <c r="H50" s="81"/>
      <c r="I50" s="81"/>
      <c r="J50" s="81"/>
      <c r="K50" s="81"/>
      <c r="L50" s="81"/>
      <c r="M50" s="86" t="s">
        <v>42</v>
      </c>
      <c r="N50" s="86"/>
      <c r="O50" s="86"/>
      <c r="P50" s="86"/>
      <c r="Q50" s="86"/>
      <c r="R50" s="86"/>
      <c r="S50" s="87"/>
      <c r="T50" s="56" t="s">
        <v>77</v>
      </c>
      <c r="U50" s="57"/>
      <c r="V50" s="74" t="s">
        <v>15</v>
      </c>
      <c r="W50" s="67"/>
      <c r="X50" s="67"/>
      <c r="Y50" s="67"/>
      <c r="Z50" s="67"/>
      <c r="AA50" s="67"/>
      <c r="AB50" s="67" t="s">
        <v>16</v>
      </c>
      <c r="AC50" s="67"/>
      <c r="AD50" s="67"/>
      <c r="AE50" s="67"/>
      <c r="AF50" s="67" t="s">
        <v>17</v>
      </c>
      <c r="AG50" s="67"/>
      <c r="AH50" s="67"/>
      <c r="AI50" s="67" t="s">
        <v>18</v>
      </c>
      <c r="AJ50" s="67"/>
      <c r="AK50" s="67"/>
      <c r="AL50" s="67"/>
      <c r="AM50" s="67"/>
      <c r="AN50" s="68"/>
      <c r="AO50" s="29"/>
      <c r="AP50" s="7"/>
      <c r="AQ50" s="7"/>
      <c r="AR50" s="7"/>
      <c r="AV50" s="25"/>
      <c r="AW50" s="25"/>
      <c r="AX50" s="25"/>
      <c r="AY50" s="5"/>
      <c r="AZ50" s="6"/>
    </row>
    <row r="51" spans="1:52" x14ac:dyDescent="0.15">
      <c r="A51" s="82"/>
      <c r="B51" s="83"/>
      <c r="C51" s="83"/>
      <c r="D51" s="83"/>
      <c r="E51" s="83"/>
      <c r="F51" s="83" t="s">
        <v>2</v>
      </c>
      <c r="G51" s="83"/>
      <c r="H51" s="83" t="s">
        <v>26</v>
      </c>
      <c r="I51" s="83"/>
      <c r="J51" s="83"/>
      <c r="K51" s="83"/>
      <c r="L51" s="83"/>
      <c r="M51" s="84" t="s">
        <v>2</v>
      </c>
      <c r="N51" s="84"/>
      <c r="O51" s="84" t="s">
        <v>26</v>
      </c>
      <c r="P51" s="84"/>
      <c r="Q51" s="84"/>
      <c r="R51" s="84"/>
      <c r="S51" s="85"/>
      <c r="T51" s="56"/>
      <c r="U51" s="57"/>
      <c r="V51" s="77" t="s">
        <v>19</v>
      </c>
      <c r="W51" s="77"/>
      <c r="X51" s="77"/>
      <c r="Y51" s="77"/>
      <c r="Z51" s="77"/>
      <c r="AA51" s="77"/>
      <c r="AB51" s="69">
        <v>1300</v>
      </c>
      <c r="AC51" s="69"/>
      <c r="AD51" s="69"/>
      <c r="AE51" s="69"/>
      <c r="AF51" s="69">
        <f>COUNTIF($AP$9:$AP$48,1)</f>
        <v>0</v>
      </c>
      <c r="AG51" s="69"/>
      <c r="AH51" s="69"/>
      <c r="AI51" s="69">
        <f>AB51*AF51</f>
        <v>0</v>
      </c>
      <c r="AJ51" s="69"/>
      <c r="AK51" s="69"/>
      <c r="AL51" s="69"/>
      <c r="AM51" s="69">
        <f>COUNTA(AG9:AG28)-AM52</f>
        <v>0</v>
      </c>
      <c r="AN51" s="69">
        <f>AL51*AM51</f>
        <v>0</v>
      </c>
      <c r="AO51" s="30"/>
      <c r="AP51" s="7"/>
      <c r="AQ51" s="7"/>
      <c r="AR51" s="7"/>
      <c r="AY51" s="5"/>
      <c r="AZ51" s="6"/>
    </row>
    <row r="52" spans="1:52" x14ac:dyDescent="0.15">
      <c r="A52" s="77" t="s">
        <v>87</v>
      </c>
      <c r="B52" s="77"/>
      <c r="C52" s="77"/>
      <c r="D52" s="77"/>
      <c r="E52" s="77"/>
      <c r="F52" s="75"/>
      <c r="G52" s="75"/>
      <c r="H52" s="76"/>
      <c r="I52" s="76"/>
      <c r="J52" s="76"/>
      <c r="K52" s="76"/>
      <c r="L52" s="76"/>
      <c r="M52" s="75"/>
      <c r="N52" s="75"/>
      <c r="O52" s="76"/>
      <c r="P52" s="76"/>
      <c r="Q52" s="76"/>
      <c r="R52" s="76"/>
      <c r="S52" s="76"/>
      <c r="T52" s="56"/>
      <c r="U52" s="57"/>
      <c r="V52" s="77" t="s">
        <v>20</v>
      </c>
      <c r="W52" s="77"/>
      <c r="X52" s="77"/>
      <c r="Y52" s="77"/>
      <c r="Z52" s="77"/>
      <c r="AA52" s="77"/>
      <c r="AB52" s="69">
        <v>1800</v>
      </c>
      <c r="AC52" s="69"/>
      <c r="AD52" s="69"/>
      <c r="AE52" s="69"/>
      <c r="AF52" s="69">
        <f>COUNTIF($AP$9:$AP$48,2)</f>
        <v>0</v>
      </c>
      <c r="AG52" s="69"/>
      <c r="AH52" s="69"/>
      <c r="AI52" s="70">
        <f>AB52*AF52</f>
        <v>0</v>
      </c>
      <c r="AJ52" s="71"/>
      <c r="AK52" s="71"/>
      <c r="AL52" s="71"/>
      <c r="AM52" s="71">
        <f>COUNTA(AK9:AK28)</f>
        <v>0</v>
      </c>
      <c r="AN52" s="72">
        <f>AL52*AM52</f>
        <v>0</v>
      </c>
      <c r="AO52" s="30"/>
      <c r="AP52" s="7"/>
      <c r="AQ52" s="7"/>
      <c r="AR52" s="7"/>
      <c r="AY52" s="5"/>
      <c r="AZ52" s="6"/>
    </row>
    <row r="53" spans="1:52" x14ac:dyDescent="0.15">
      <c r="A53" s="77" t="s">
        <v>88</v>
      </c>
      <c r="B53" s="77"/>
      <c r="C53" s="77"/>
      <c r="D53" s="77"/>
      <c r="E53" s="77"/>
      <c r="F53" s="75"/>
      <c r="G53" s="75"/>
      <c r="H53" s="76"/>
      <c r="I53" s="76"/>
      <c r="J53" s="76"/>
      <c r="K53" s="76"/>
      <c r="L53" s="76"/>
      <c r="M53" s="75"/>
      <c r="N53" s="75"/>
      <c r="O53" s="76"/>
      <c r="P53" s="76"/>
      <c r="Q53" s="76"/>
      <c r="R53" s="76"/>
      <c r="S53" s="76"/>
      <c r="T53" s="56"/>
      <c r="U53" s="57"/>
      <c r="V53" s="77" t="s">
        <v>21</v>
      </c>
      <c r="W53" s="77"/>
      <c r="X53" s="77"/>
      <c r="Y53" s="77"/>
      <c r="Z53" s="77"/>
      <c r="AA53" s="77"/>
      <c r="AB53" s="73"/>
      <c r="AC53" s="73"/>
      <c r="AD53" s="73"/>
      <c r="AE53" s="73"/>
      <c r="AF53" s="69">
        <f>AR49</f>
        <v>0</v>
      </c>
      <c r="AG53" s="69"/>
      <c r="AH53" s="69"/>
      <c r="AI53" s="73"/>
      <c r="AJ53" s="73"/>
      <c r="AK53" s="73"/>
      <c r="AL53" s="73"/>
      <c r="AM53" s="73">
        <f>COUNTA(AA9:AA28)-AM51-AM52</f>
        <v>0</v>
      </c>
      <c r="AN53" s="73">
        <f>AL53*AM53</f>
        <v>0</v>
      </c>
      <c r="AO53" s="30"/>
      <c r="AP53" s="7"/>
      <c r="AQ53" s="7"/>
      <c r="AR53" s="7"/>
      <c r="AY53" s="5"/>
      <c r="AZ53" s="6"/>
    </row>
    <row r="54" spans="1:52" x14ac:dyDescent="0.15">
      <c r="A54" s="77" t="s">
        <v>89</v>
      </c>
      <c r="B54" s="77"/>
      <c r="C54" s="77"/>
      <c r="D54" s="77"/>
      <c r="E54" s="77"/>
      <c r="F54" s="75"/>
      <c r="G54" s="75"/>
      <c r="H54" s="76"/>
      <c r="I54" s="76"/>
      <c r="J54" s="76"/>
      <c r="K54" s="76"/>
      <c r="L54" s="76"/>
      <c r="M54" s="75"/>
      <c r="N54" s="75"/>
      <c r="O54" s="76"/>
      <c r="P54" s="76"/>
      <c r="Q54" s="76"/>
      <c r="R54" s="76"/>
      <c r="S54" s="76"/>
      <c r="T54" s="56"/>
      <c r="U54" s="57"/>
      <c r="V54" s="77" t="s">
        <v>22</v>
      </c>
      <c r="W54" s="77"/>
      <c r="X54" s="77"/>
      <c r="Y54" s="77"/>
      <c r="Z54" s="77"/>
      <c r="AA54" s="77"/>
      <c r="AB54" s="69">
        <v>2500</v>
      </c>
      <c r="AC54" s="69"/>
      <c r="AD54" s="69"/>
      <c r="AE54" s="69"/>
      <c r="AF54" s="69">
        <f>AQ49</f>
        <v>0</v>
      </c>
      <c r="AG54" s="69"/>
      <c r="AH54" s="69"/>
      <c r="AI54" s="70">
        <f>AB54*AF54</f>
        <v>0</v>
      </c>
      <c r="AJ54" s="71"/>
      <c r="AK54" s="71"/>
      <c r="AL54" s="71"/>
      <c r="AM54" s="71">
        <f>COUNTA(AK11:AK30)</f>
        <v>0</v>
      </c>
      <c r="AN54" s="72">
        <f>AL54*AM54</f>
        <v>0</v>
      </c>
      <c r="AO54" s="30"/>
    </row>
    <row r="55" spans="1:52" x14ac:dyDescent="0.1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56"/>
      <c r="U55" s="57"/>
      <c r="V55" s="65" t="s">
        <v>23</v>
      </c>
      <c r="W55" s="66"/>
      <c r="X55" s="66"/>
      <c r="Y55" s="66"/>
      <c r="Z55" s="66"/>
      <c r="AA55" s="66"/>
      <c r="AB55" s="66"/>
      <c r="AC55" s="66"/>
      <c r="AD55" s="66"/>
      <c r="AE55" s="66"/>
      <c r="AF55" s="58">
        <f>SUM(AI51:AN54)</f>
        <v>0</v>
      </c>
      <c r="AG55" s="58"/>
      <c r="AH55" s="58"/>
      <c r="AI55" s="58"/>
      <c r="AJ55" s="58"/>
      <c r="AK55" s="58"/>
      <c r="AL55" s="58"/>
      <c r="AM55" s="58"/>
      <c r="AN55" s="59"/>
      <c r="AO55" s="30"/>
    </row>
    <row r="56" spans="1:52" x14ac:dyDescent="0.1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56"/>
      <c r="U56" s="57"/>
      <c r="V56" s="65"/>
      <c r="W56" s="66"/>
      <c r="X56" s="66"/>
      <c r="Y56" s="66"/>
      <c r="Z56" s="66"/>
      <c r="AA56" s="66"/>
      <c r="AB56" s="66"/>
      <c r="AC56" s="66"/>
      <c r="AD56" s="66"/>
      <c r="AE56" s="66"/>
      <c r="AF56" s="58"/>
      <c r="AG56" s="58"/>
      <c r="AH56" s="58"/>
      <c r="AI56" s="58"/>
      <c r="AJ56" s="58"/>
      <c r="AK56" s="58"/>
      <c r="AL56" s="58"/>
      <c r="AM56" s="58"/>
      <c r="AN56" s="59"/>
      <c r="AO56" s="31"/>
    </row>
    <row r="57" spans="1:52" ht="25.5" customHeight="1" thickBot="1" x14ac:dyDescent="0.45">
      <c r="A57" s="79" t="s">
        <v>95</v>
      </c>
      <c r="B57" s="61"/>
      <c r="C57" s="61"/>
      <c r="D57" s="61"/>
      <c r="E57" s="61"/>
      <c r="F57" s="78"/>
      <c r="G57" s="78"/>
      <c r="H57" s="61" t="s">
        <v>43</v>
      </c>
      <c r="I57" s="61"/>
      <c r="J57" s="78"/>
      <c r="K57" s="78"/>
      <c r="L57" s="61" t="s">
        <v>38</v>
      </c>
      <c r="M57" s="61"/>
      <c r="N57" s="32"/>
      <c r="O57" s="33"/>
      <c r="P57" s="33"/>
      <c r="Q57" s="33"/>
      <c r="R57" s="33"/>
      <c r="S57" s="63">
        <f>G3</f>
        <v>0</v>
      </c>
      <c r="T57" s="63"/>
      <c r="U57" s="63"/>
      <c r="V57" s="63"/>
      <c r="W57" s="63"/>
      <c r="X57" s="63"/>
      <c r="Y57" s="63"/>
      <c r="Z57" s="63"/>
      <c r="AA57" s="63"/>
      <c r="AB57" s="63"/>
      <c r="AC57" s="60" t="s">
        <v>44</v>
      </c>
      <c r="AD57" s="60"/>
      <c r="AE57" s="60"/>
      <c r="AF57" s="60"/>
      <c r="AG57" s="60"/>
      <c r="AH57" s="60"/>
      <c r="AI57" s="60"/>
      <c r="AJ57" s="62" t="s">
        <v>45</v>
      </c>
      <c r="AK57" s="62"/>
      <c r="AL57" s="62"/>
      <c r="AM57" s="62"/>
      <c r="AN57" s="28"/>
      <c r="AO57" s="28"/>
    </row>
    <row r="58" spans="1:52" ht="21.75" customHeight="1" thickBot="1" x14ac:dyDescent="0.4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2"/>
      <c r="O58" s="33"/>
      <c r="P58" s="33"/>
      <c r="Q58" s="33"/>
      <c r="R58" s="33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28"/>
      <c r="AO58" s="28"/>
    </row>
    <row r="59" spans="1:52" ht="14.25" customHeight="1" x14ac:dyDescent="0.1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52" x14ac:dyDescent="0.15">
      <c r="A60" s="2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36"/>
      <c r="O60" s="36"/>
      <c r="P60" s="36"/>
      <c r="Q60" s="36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52" hidden="1" x14ac:dyDescent="0.15">
      <c r="A61" s="2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36"/>
      <c r="O61" s="36"/>
      <c r="P61" s="36"/>
      <c r="Q61" s="36"/>
      <c r="R61" s="3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52" hidden="1" x14ac:dyDescent="0.15">
      <c r="A62" s="2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52" hidden="1" x14ac:dyDescent="0.15">
      <c r="A63" s="2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52" hidden="1" x14ac:dyDescent="0.15">
      <c r="A64" s="2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hidden="1" x14ac:dyDescent="0.15"/>
  </sheetData>
  <sheetProtection selectLockedCells="1"/>
  <mergeCells count="522">
    <mergeCell ref="AH27:AI27"/>
    <mergeCell ref="AJ27:AN27"/>
    <mergeCell ref="B28:C28"/>
    <mergeCell ref="D28:I28"/>
    <mergeCell ref="J28:M28"/>
    <mergeCell ref="N28:O28"/>
    <mergeCell ref="AJ28:AN28"/>
    <mergeCell ref="P28:S28"/>
    <mergeCell ref="T28:W28"/>
    <mergeCell ref="X28:Y28"/>
    <mergeCell ref="Z28:AC28"/>
    <mergeCell ref="AD28:AG28"/>
    <mergeCell ref="AH28:AI28"/>
    <mergeCell ref="B27:C27"/>
    <mergeCell ref="D27:I27"/>
    <mergeCell ref="J27:M27"/>
    <mergeCell ref="N27:O27"/>
    <mergeCell ref="P27:S27"/>
    <mergeCell ref="T27:W27"/>
    <mergeCell ref="X27:Y27"/>
    <mergeCell ref="Z27:AC27"/>
    <mergeCell ref="AD27:AG27"/>
    <mergeCell ref="AH25:AI25"/>
    <mergeCell ref="AJ25:AN25"/>
    <mergeCell ref="B26:C26"/>
    <mergeCell ref="D26:I26"/>
    <mergeCell ref="J26:M26"/>
    <mergeCell ref="N26:O26"/>
    <mergeCell ref="P26:S26"/>
    <mergeCell ref="T26:W26"/>
    <mergeCell ref="X26:Y26"/>
    <mergeCell ref="Z26:AC26"/>
    <mergeCell ref="AD26:AG26"/>
    <mergeCell ref="AH26:AI26"/>
    <mergeCell ref="AJ26:AN26"/>
    <mergeCell ref="B25:C25"/>
    <mergeCell ref="D25:I25"/>
    <mergeCell ref="J25:M25"/>
    <mergeCell ref="N25:O25"/>
    <mergeCell ref="P25:S25"/>
    <mergeCell ref="T25:W25"/>
    <mergeCell ref="X25:Y25"/>
    <mergeCell ref="Z25:AC25"/>
    <mergeCell ref="AD25:AG25"/>
    <mergeCell ref="AH23:AI23"/>
    <mergeCell ref="AJ23:AN23"/>
    <mergeCell ref="B24:C24"/>
    <mergeCell ref="D24:I24"/>
    <mergeCell ref="J24:M24"/>
    <mergeCell ref="N24:O24"/>
    <mergeCell ref="P24:S24"/>
    <mergeCell ref="T24:W24"/>
    <mergeCell ref="X24:Y24"/>
    <mergeCell ref="Z24:AC24"/>
    <mergeCell ref="AD24:AG24"/>
    <mergeCell ref="AH24:AI24"/>
    <mergeCell ref="AJ24:AN24"/>
    <mergeCell ref="B23:C23"/>
    <mergeCell ref="D23:I23"/>
    <mergeCell ref="J23:M23"/>
    <mergeCell ref="N23:O23"/>
    <mergeCell ref="P23:S23"/>
    <mergeCell ref="T23:W23"/>
    <mergeCell ref="X23:Y23"/>
    <mergeCell ref="Z23:AC23"/>
    <mergeCell ref="AD23:AG23"/>
    <mergeCell ref="AH21:AI21"/>
    <mergeCell ref="AJ21:AN21"/>
    <mergeCell ref="B22:C22"/>
    <mergeCell ref="D22:I22"/>
    <mergeCell ref="J22:M22"/>
    <mergeCell ref="N22:O22"/>
    <mergeCell ref="P22:S22"/>
    <mergeCell ref="T22:W22"/>
    <mergeCell ref="X22:Y22"/>
    <mergeCell ref="Z22:AC22"/>
    <mergeCell ref="AD22:AG22"/>
    <mergeCell ref="AH22:AI22"/>
    <mergeCell ref="AJ22:AN22"/>
    <mergeCell ref="B21:C21"/>
    <mergeCell ref="D21:I21"/>
    <mergeCell ref="J21:M21"/>
    <mergeCell ref="N21:O21"/>
    <mergeCell ref="P21:S21"/>
    <mergeCell ref="T21:W21"/>
    <mergeCell ref="X21:Y21"/>
    <mergeCell ref="Z21:AC21"/>
    <mergeCell ref="AD21:AG21"/>
    <mergeCell ref="AH19:AI19"/>
    <mergeCell ref="AJ19:AN19"/>
    <mergeCell ref="B20:C20"/>
    <mergeCell ref="D20:I20"/>
    <mergeCell ref="J20:M20"/>
    <mergeCell ref="N20:O20"/>
    <mergeCell ref="P20:S20"/>
    <mergeCell ref="T20:W20"/>
    <mergeCell ref="X20:Y20"/>
    <mergeCell ref="Z20:AC20"/>
    <mergeCell ref="AD20:AG20"/>
    <mergeCell ref="AH20:AI20"/>
    <mergeCell ref="AJ20:AN20"/>
    <mergeCell ref="B19:C19"/>
    <mergeCell ref="D19:I19"/>
    <mergeCell ref="J19:M19"/>
    <mergeCell ref="N19:O19"/>
    <mergeCell ref="P19:S19"/>
    <mergeCell ref="T19:W19"/>
    <mergeCell ref="X19:Y19"/>
    <mergeCell ref="Z19:AC19"/>
    <mergeCell ref="AD19:AG19"/>
    <mergeCell ref="AH17:AI17"/>
    <mergeCell ref="AJ17:AN17"/>
    <mergeCell ref="B18:C18"/>
    <mergeCell ref="D18:I18"/>
    <mergeCell ref="J18:M18"/>
    <mergeCell ref="N18:O18"/>
    <mergeCell ref="P18:S18"/>
    <mergeCell ref="T18:W18"/>
    <mergeCell ref="X18:Y18"/>
    <mergeCell ref="Z18:AC18"/>
    <mergeCell ref="AD18:AG18"/>
    <mergeCell ref="AH18:AI18"/>
    <mergeCell ref="AJ18:AN18"/>
    <mergeCell ref="B17:C17"/>
    <mergeCell ref="D17:I17"/>
    <mergeCell ref="J17:M17"/>
    <mergeCell ref="N17:O17"/>
    <mergeCell ref="P17:S17"/>
    <mergeCell ref="T17:W17"/>
    <mergeCell ref="X17:Y17"/>
    <mergeCell ref="Z17:AC17"/>
    <mergeCell ref="AD17:AG17"/>
    <mergeCell ref="AJ16:AN16"/>
    <mergeCell ref="B15:C15"/>
    <mergeCell ref="D15:I15"/>
    <mergeCell ref="J15:M15"/>
    <mergeCell ref="N15:O15"/>
    <mergeCell ref="P15:S15"/>
    <mergeCell ref="T15:W15"/>
    <mergeCell ref="X15:Y15"/>
    <mergeCell ref="Z15:AC15"/>
    <mergeCell ref="AD15:AG15"/>
    <mergeCell ref="B16:C16"/>
    <mergeCell ref="D16:I16"/>
    <mergeCell ref="J16:M16"/>
    <mergeCell ref="N16:O16"/>
    <mergeCell ref="P16:S16"/>
    <mergeCell ref="T16:W16"/>
    <mergeCell ref="X16:Y16"/>
    <mergeCell ref="Z16:AC16"/>
    <mergeCell ref="AD16:AG16"/>
    <mergeCell ref="B13:C13"/>
    <mergeCell ref="D13:I13"/>
    <mergeCell ref="J13:M13"/>
    <mergeCell ref="N13:O13"/>
    <mergeCell ref="P13:S13"/>
    <mergeCell ref="T13:W13"/>
    <mergeCell ref="X13:Y13"/>
    <mergeCell ref="Z13:AC13"/>
    <mergeCell ref="AD13:AG13"/>
    <mergeCell ref="B14:C14"/>
    <mergeCell ref="D14:I14"/>
    <mergeCell ref="J14:M14"/>
    <mergeCell ref="N14:O14"/>
    <mergeCell ref="P14:S14"/>
    <mergeCell ref="T14:W14"/>
    <mergeCell ref="X14:Y14"/>
    <mergeCell ref="Z14:AC14"/>
    <mergeCell ref="AD14:AG14"/>
    <mergeCell ref="B11:C11"/>
    <mergeCell ref="D11:I11"/>
    <mergeCell ref="J11:M11"/>
    <mergeCell ref="N11:O11"/>
    <mergeCell ref="P11:S11"/>
    <mergeCell ref="T11:W11"/>
    <mergeCell ref="X11:Y11"/>
    <mergeCell ref="Z11:AC11"/>
    <mergeCell ref="AD11:AG11"/>
    <mergeCell ref="B12:C12"/>
    <mergeCell ref="D12:I12"/>
    <mergeCell ref="J12:M12"/>
    <mergeCell ref="N12:O12"/>
    <mergeCell ref="P12:S12"/>
    <mergeCell ref="T12:W12"/>
    <mergeCell ref="X12:Y12"/>
    <mergeCell ref="Z12:AC12"/>
    <mergeCell ref="AD12:AG12"/>
    <mergeCell ref="B9:C9"/>
    <mergeCell ref="D9:I9"/>
    <mergeCell ref="J9:M9"/>
    <mergeCell ref="N9:O9"/>
    <mergeCell ref="P9:S9"/>
    <mergeCell ref="T9:W9"/>
    <mergeCell ref="X9:Y9"/>
    <mergeCell ref="Z9:AC9"/>
    <mergeCell ref="AD9:AG9"/>
    <mergeCell ref="B10:C10"/>
    <mergeCell ref="D10:I10"/>
    <mergeCell ref="J10:M10"/>
    <mergeCell ref="N10:O10"/>
    <mergeCell ref="P10:S10"/>
    <mergeCell ref="T10:W10"/>
    <mergeCell ref="X10:Y10"/>
    <mergeCell ref="Z10:AC10"/>
    <mergeCell ref="AD10:AG10"/>
    <mergeCell ref="A1:E1"/>
    <mergeCell ref="F1:AN1"/>
    <mergeCell ref="A7:AN7"/>
    <mergeCell ref="B8:C8"/>
    <mergeCell ref="D8:I8"/>
    <mergeCell ref="J8:M8"/>
    <mergeCell ref="N8:O8"/>
    <mergeCell ref="P8:S8"/>
    <mergeCell ref="T8:W8"/>
    <mergeCell ref="X8:Y8"/>
    <mergeCell ref="Z8:AC8"/>
    <mergeCell ref="AD8:AG8"/>
    <mergeCell ref="AH8:AI8"/>
    <mergeCell ref="AJ8:AN8"/>
    <mergeCell ref="G3:M3"/>
    <mergeCell ref="N3:R3"/>
    <mergeCell ref="A3:F3"/>
    <mergeCell ref="A4:F4"/>
    <mergeCell ref="A5:F5"/>
    <mergeCell ref="Y3:AN3"/>
    <mergeCell ref="G4:R4"/>
    <mergeCell ref="G5:R5"/>
    <mergeCell ref="U3:X3"/>
    <mergeCell ref="U4:X4"/>
    <mergeCell ref="AE4:AH4"/>
    <mergeCell ref="T29:W29"/>
    <mergeCell ref="X29:Y29"/>
    <mergeCell ref="Z29:AC29"/>
    <mergeCell ref="AD29:AG29"/>
    <mergeCell ref="AH29:AI29"/>
    <mergeCell ref="AJ29:AN29"/>
    <mergeCell ref="AH9:AI9"/>
    <mergeCell ref="AJ9:AN9"/>
    <mergeCell ref="AH10:AI10"/>
    <mergeCell ref="AJ10:AN10"/>
    <mergeCell ref="AH11:AI11"/>
    <mergeCell ref="AJ11:AN11"/>
    <mergeCell ref="AH12:AI12"/>
    <mergeCell ref="AJ12:AN12"/>
    <mergeCell ref="AH13:AI13"/>
    <mergeCell ref="AJ13:AN13"/>
    <mergeCell ref="AH14:AI14"/>
    <mergeCell ref="AJ14:AN14"/>
    <mergeCell ref="AH15:AI15"/>
    <mergeCell ref="AJ15:AN15"/>
    <mergeCell ref="AH16:AI16"/>
    <mergeCell ref="Y4:AD4"/>
    <mergeCell ref="AI4:AN4"/>
    <mergeCell ref="B29:C29"/>
    <mergeCell ref="D29:I29"/>
    <mergeCell ref="J29:M29"/>
    <mergeCell ref="N29:O29"/>
    <mergeCell ref="P29:S29"/>
    <mergeCell ref="T30:W30"/>
    <mergeCell ref="X30:Y30"/>
    <mergeCell ref="Z30:AC30"/>
    <mergeCell ref="AD30:AG30"/>
    <mergeCell ref="AH30:AI30"/>
    <mergeCell ref="AJ30:AN30"/>
    <mergeCell ref="B30:C30"/>
    <mergeCell ref="D30:I30"/>
    <mergeCell ref="J30:M30"/>
    <mergeCell ref="N30:O30"/>
    <mergeCell ref="P30:S30"/>
    <mergeCell ref="T31:W31"/>
    <mergeCell ref="X31:Y31"/>
    <mergeCell ref="Z31:AC31"/>
    <mergeCell ref="AD31:AG31"/>
    <mergeCell ref="AH31:AI31"/>
    <mergeCell ref="AJ31:AN31"/>
    <mergeCell ref="B31:C31"/>
    <mergeCell ref="D31:I31"/>
    <mergeCell ref="J31:M31"/>
    <mergeCell ref="N31:O31"/>
    <mergeCell ref="P31:S31"/>
    <mergeCell ref="T32:W32"/>
    <mergeCell ref="X32:Y32"/>
    <mergeCell ref="Z32:AC32"/>
    <mergeCell ref="AD32:AG32"/>
    <mergeCell ref="AH32:AI32"/>
    <mergeCell ref="AJ32:AN32"/>
    <mergeCell ref="B32:C32"/>
    <mergeCell ref="D32:I32"/>
    <mergeCell ref="J32:M32"/>
    <mergeCell ref="N32:O32"/>
    <mergeCell ref="P32:S32"/>
    <mergeCell ref="T33:W33"/>
    <mergeCell ref="X33:Y33"/>
    <mergeCell ref="Z33:AC33"/>
    <mergeCell ref="AD33:AG33"/>
    <mergeCell ref="AH33:AI33"/>
    <mergeCell ref="AJ33:AN33"/>
    <mergeCell ref="B33:C33"/>
    <mergeCell ref="D33:I33"/>
    <mergeCell ref="J33:M33"/>
    <mergeCell ref="N33:O33"/>
    <mergeCell ref="P33:S33"/>
    <mergeCell ref="T34:W34"/>
    <mergeCell ref="X34:Y34"/>
    <mergeCell ref="Z34:AC34"/>
    <mergeCell ref="AD34:AG34"/>
    <mergeCell ref="AH34:AI34"/>
    <mergeCell ref="AJ34:AN34"/>
    <mergeCell ref="B34:C34"/>
    <mergeCell ref="D34:I34"/>
    <mergeCell ref="J34:M34"/>
    <mergeCell ref="N34:O34"/>
    <mergeCell ref="P34:S34"/>
    <mergeCell ref="T35:W35"/>
    <mergeCell ref="X35:Y35"/>
    <mergeCell ref="Z35:AC35"/>
    <mergeCell ref="AD35:AG35"/>
    <mergeCell ref="AH35:AI35"/>
    <mergeCell ref="AJ35:AN35"/>
    <mergeCell ref="B35:C35"/>
    <mergeCell ref="D35:I35"/>
    <mergeCell ref="J35:M35"/>
    <mergeCell ref="N35:O35"/>
    <mergeCell ref="P35:S35"/>
    <mergeCell ref="T36:W36"/>
    <mergeCell ref="X36:Y36"/>
    <mergeCell ref="Z36:AC36"/>
    <mergeCell ref="AD36:AG36"/>
    <mergeCell ref="AH36:AI36"/>
    <mergeCell ref="AJ36:AN36"/>
    <mergeCell ref="B36:C36"/>
    <mergeCell ref="D36:I36"/>
    <mergeCell ref="J36:M36"/>
    <mergeCell ref="N36:O36"/>
    <mergeCell ref="P36:S36"/>
    <mergeCell ref="T37:W37"/>
    <mergeCell ref="X37:Y37"/>
    <mergeCell ref="Z37:AC37"/>
    <mergeCell ref="AD37:AG37"/>
    <mergeCell ref="AH37:AI37"/>
    <mergeCell ref="AJ37:AN37"/>
    <mergeCell ref="B37:C37"/>
    <mergeCell ref="D37:I37"/>
    <mergeCell ref="J37:M37"/>
    <mergeCell ref="N37:O37"/>
    <mergeCell ref="P37:S37"/>
    <mergeCell ref="T38:W38"/>
    <mergeCell ref="X38:Y38"/>
    <mergeCell ref="Z38:AC38"/>
    <mergeCell ref="AD38:AG38"/>
    <mergeCell ref="AH38:AI38"/>
    <mergeCell ref="AJ38:AN38"/>
    <mergeCell ref="B38:C38"/>
    <mergeCell ref="D38:I38"/>
    <mergeCell ref="J38:M38"/>
    <mergeCell ref="N38:O38"/>
    <mergeCell ref="P38:S38"/>
    <mergeCell ref="T39:W39"/>
    <mergeCell ref="X39:Y39"/>
    <mergeCell ref="Z39:AC39"/>
    <mergeCell ref="AD39:AG39"/>
    <mergeCell ref="AH39:AI39"/>
    <mergeCell ref="AJ39:AN39"/>
    <mergeCell ref="B39:C39"/>
    <mergeCell ref="D39:I39"/>
    <mergeCell ref="J39:M39"/>
    <mergeCell ref="N39:O39"/>
    <mergeCell ref="P39:S39"/>
    <mergeCell ref="T40:W40"/>
    <mergeCell ref="X40:Y40"/>
    <mergeCell ref="Z40:AC40"/>
    <mergeCell ref="AD40:AG40"/>
    <mergeCell ref="AH40:AI40"/>
    <mergeCell ref="AJ40:AN40"/>
    <mergeCell ref="B40:C40"/>
    <mergeCell ref="D40:I40"/>
    <mergeCell ref="J40:M40"/>
    <mergeCell ref="N40:O40"/>
    <mergeCell ref="P40:S40"/>
    <mergeCell ref="T41:W41"/>
    <mergeCell ref="X41:Y41"/>
    <mergeCell ref="Z41:AC41"/>
    <mergeCell ref="AD41:AG41"/>
    <mergeCell ref="AH41:AI41"/>
    <mergeCell ref="AJ41:AN41"/>
    <mergeCell ref="B41:C41"/>
    <mergeCell ref="D41:I41"/>
    <mergeCell ref="J41:M41"/>
    <mergeCell ref="N41:O41"/>
    <mergeCell ref="P41:S41"/>
    <mergeCell ref="T42:W42"/>
    <mergeCell ref="X42:Y42"/>
    <mergeCell ref="Z42:AC42"/>
    <mergeCell ref="AD42:AG42"/>
    <mergeCell ref="AH42:AI42"/>
    <mergeCell ref="AJ42:AN42"/>
    <mergeCell ref="B42:C42"/>
    <mergeCell ref="D42:I42"/>
    <mergeCell ref="J42:M42"/>
    <mergeCell ref="N42:O42"/>
    <mergeCell ref="P42:S42"/>
    <mergeCell ref="T43:W43"/>
    <mergeCell ref="X43:Y43"/>
    <mergeCell ref="Z43:AC43"/>
    <mergeCell ref="AD43:AG43"/>
    <mergeCell ref="AH43:AI43"/>
    <mergeCell ref="AJ43:AN43"/>
    <mergeCell ref="B43:C43"/>
    <mergeCell ref="D43:I43"/>
    <mergeCell ref="J43:M43"/>
    <mergeCell ref="N43:O43"/>
    <mergeCell ref="P43:S43"/>
    <mergeCell ref="T44:W44"/>
    <mergeCell ref="X44:Y44"/>
    <mergeCell ref="Z44:AC44"/>
    <mergeCell ref="AD44:AG44"/>
    <mergeCell ref="AH44:AI44"/>
    <mergeCell ref="AJ44:AN44"/>
    <mergeCell ref="B44:C44"/>
    <mergeCell ref="D44:I44"/>
    <mergeCell ref="J44:M44"/>
    <mergeCell ref="N44:O44"/>
    <mergeCell ref="P44:S44"/>
    <mergeCell ref="T45:W45"/>
    <mergeCell ref="X45:Y45"/>
    <mergeCell ref="Z45:AC45"/>
    <mergeCell ref="AD45:AG45"/>
    <mergeCell ref="AH45:AI45"/>
    <mergeCell ref="AJ45:AN45"/>
    <mergeCell ref="B45:C45"/>
    <mergeCell ref="D45:I45"/>
    <mergeCell ref="J45:M45"/>
    <mergeCell ref="N45:O45"/>
    <mergeCell ref="P45:S45"/>
    <mergeCell ref="T46:W46"/>
    <mergeCell ref="X46:Y46"/>
    <mergeCell ref="Z46:AC46"/>
    <mergeCell ref="AD46:AG46"/>
    <mergeCell ref="AH46:AI46"/>
    <mergeCell ref="AJ46:AN46"/>
    <mergeCell ref="B46:C46"/>
    <mergeCell ref="D46:I46"/>
    <mergeCell ref="J46:M46"/>
    <mergeCell ref="N46:O46"/>
    <mergeCell ref="P46:S46"/>
    <mergeCell ref="AJ48:AN48"/>
    <mergeCell ref="B48:C48"/>
    <mergeCell ref="D48:I48"/>
    <mergeCell ref="J48:M48"/>
    <mergeCell ref="N48:O48"/>
    <mergeCell ref="P48:S48"/>
    <mergeCell ref="T47:W47"/>
    <mergeCell ref="X47:Y47"/>
    <mergeCell ref="Z47:AC47"/>
    <mergeCell ref="AD47:AG47"/>
    <mergeCell ref="AH47:AI47"/>
    <mergeCell ref="AJ47:AN47"/>
    <mergeCell ref="B47:C47"/>
    <mergeCell ref="D47:I47"/>
    <mergeCell ref="J47:M47"/>
    <mergeCell ref="N47:O47"/>
    <mergeCell ref="P47:S47"/>
    <mergeCell ref="V51:AA51"/>
    <mergeCell ref="V52:AA52"/>
    <mergeCell ref="V53:AA53"/>
    <mergeCell ref="V54:AA54"/>
    <mergeCell ref="T48:W48"/>
    <mergeCell ref="X48:Y48"/>
    <mergeCell ref="Z48:AC48"/>
    <mergeCell ref="AD48:AG48"/>
    <mergeCell ref="AH48:AI48"/>
    <mergeCell ref="A50:E51"/>
    <mergeCell ref="F52:G52"/>
    <mergeCell ref="H52:L52"/>
    <mergeCell ref="M52:N52"/>
    <mergeCell ref="O52:S52"/>
    <mergeCell ref="F53:G53"/>
    <mergeCell ref="H53:L53"/>
    <mergeCell ref="M53:N53"/>
    <mergeCell ref="O53:S53"/>
    <mergeCell ref="F51:G51"/>
    <mergeCell ref="H51:L51"/>
    <mergeCell ref="M51:N51"/>
    <mergeCell ref="O51:S51"/>
    <mergeCell ref="F50:L50"/>
    <mergeCell ref="M50:S50"/>
    <mergeCell ref="A53:E53"/>
    <mergeCell ref="A52:E52"/>
    <mergeCell ref="M54:N54"/>
    <mergeCell ref="O54:S54"/>
    <mergeCell ref="A54:E54"/>
    <mergeCell ref="F54:G54"/>
    <mergeCell ref="H54:L54"/>
    <mergeCell ref="H57:I57"/>
    <mergeCell ref="L57:M57"/>
    <mergeCell ref="F57:G57"/>
    <mergeCell ref="J57:K57"/>
    <mergeCell ref="A57:E57"/>
    <mergeCell ref="U5:Z5"/>
    <mergeCell ref="AA5:AN5"/>
    <mergeCell ref="T50:U56"/>
    <mergeCell ref="AF55:AN56"/>
    <mergeCell ref="AC57:AI58"/>
    <mergeCell ref="AJ57:AM58"/>
    <mergeCell ref="S57:AB58"/>
    <mergeCell ref="V55:AE56"/>
    <mergeCell ref="AI50:AN50"/>
    <mergeCell ref="AI51:AN51"/>
    <mergeCell ref="AI52:AN52"/>
    <mergeCell ref="AI53:AN53"/>
    <mergeCell ref="AI54:AN54"/>
    <mergeCell ref="AF50:AH50"/>
    <mergeCell ref="AF51:AH51"/>
    <mergeCell ref="AF52:AH52"/>
    <mergeCell ref="AF53:AH53"/>
    <mergeCell ref="AF54:AH54"/>
    <mergeCell ref="AB50:AE50"/>
    <mergeCell ref="AB51:AE51"/>
    <mergeCell ref="AB52:AE52"/>
    <mergeCell ref="AB53:AE53"/>
    <mergeCell ref="AB54:AE54"/>
    <mergeCell ref="V50:AA50"/>
  </mergeCells>
  <phoneticPr fontId="2"/>
  <conditionalFormatting sqref="B9:AN48">
    <cfRule type="expression" dxfId="1" priority="2" stopIfTrue="1">
      <formula>$B9="女"</formula>
    </cfRule>
  </conditionalFormatting>
  <dataValidations xWindow="133" yWindow="357" count="13">
    <dataValidation imeMode="on" allowBlank="1" showInputMessage="1" showErrorMessage="1" sqref="AO4:AO6 AD6:AH6 AM6:AN6"/>
    <dataValidation type="list" allowBlank="1" showInputMessage="1" showErrorMessage="1" sqref="Z9:AC48 P9:S48">
      <formula1>INDIRECT($B9)</formula1>
    </dataValidation>
    <dataValidation type="list" allowBlank="1" showInputMessage="1" showErrorMessage="1" sqref="AE51:AE53">
      <formula1>$AV$9:$AV$12</formula1>
    </dataValidation>
    <dataValidation imeMode="halfAlpha" allowBlank="1" showInputMessage="1" showErrorMessage="1" sqref="AK6:AL6"/>
    <dataValidation type="list" allowBlank="1" showInputMessage="1" showErrorMessage="1" sqref="B9:C48">
      <formula1>$AT$9:$AT$10</formula1>
    </dataValidation>
    <dataValidation type="textLength" operator="equal" allowBlank="1" showInputMessage="1" showErrorMessage="1" errorTitle="6文字になっていません！" error="スペースを利用して下さい！" promptTitle="氏名入力は6文字で！" prompt="3文字の生徒⇒「網走□□□太」_x000a_4文字の生徒⇒「網走□□太郎」_x000a_5文字の生徒⇒「佐呂間□太郎」_x000a_6文字の生徒⇒「佐呂間女満別」" sqref="D9:I48">
      <formula1>6</formula1>
    </dataValidation>
    <dataValidation imeMode="halfKatakana" allowBlank="1" showInputMessage="1" promptTitle="ﾌﾘｶﾞﾅ関数が入力されています" prompt="手入力でもOKです！_x000a_苗字と名前の間にスペースを入れて下さい！" sqref="J9:M48"/>
    <dataValidation type="list" allowBlank="1" showInputMessage="1" showErrorMessage="1" sqref="N9:O48">
      <formula1>$AU$9:$AU$12</formula1>
    </dataValidation>
    <dataValidation type="list" allowBlank="1" showInputMessage="1" showErrorMessage="1" promptTitle="入力方法" prompt="標準記録を超えた場合は、順位を入れずに【全て】、【標準】として下さい！" sqref="X9:Y48 AH9:AI48">
      <formula1>$AV$9:$AV$13</formula1>
    </dataValidation>
    <dataValidation type="list" allowBlank="1" showInputMessage="1" showErrorMessage="1" sqref="AJ9:AN48">
      <formula1>$AW$9:$AW$11</formula1>
    </dataValidation>
    <dataValidation type="list" imeMode="on" allowBlank="1" showInputMessage="1" showErrorMessage="1" sqref="G3:M3">
      <formula1>$AX$9:$AX$20</formula1>
    </dataValidation>
    <dataValidation imeMode="halfAlpha" allowBlank="1" showInputMessage="1" showErrorMessage="1" promptTitle="半角数字を使用して下さい" prompt="12秒34なら【12.34】_x000a_1分23秒45なら【1.23.45】_x000a_5m23なら【5m23】_x000a_のようにピリオド、mを使用して下さい！" sqref="T9:W48 AD9:AG48"/>
    <dataValidation type="list" allowBlank="1" showInputMessage="1" showErrorMessage="1" sqref="F52:G54 M52:N54">
      <formula1>$AV$9:$AV$13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S59"/>
  <sheetViews>
    <sheetView showGridLines="0" zoomScale="80" zoomScaleNormal="80" zoomScaleSheetLayoutView="100" workbookViewId="0">
      <selection activeCell="Q35" sqref="Q35"/>
    </sheetView>
  </sheetViews>
  <sheetFormatPr defaultColWidth="0" defaultRowHeight="0" customHeight="1" zeroHeight="1" x14ac:dyDescent="0.15"/>
  <cols>
    <col min="1" max="1" width="3.5" style="37" bestFit="1" customWidth="1"/>
    <col min="2" max="2" width="14.625" style="38" customWidth="1"/>
    <col min="3" max="4" width="4" style="38" hidden="1" customWidth="1"/>
    <col min="5" max="5" width="6.5" style="38" customWidth="1"/>
    <col min="6" max="7" width="11.5" style="38" bestFit="1" customWidth="1"/>
    <col min="8" max="8" width="11.5" style="38" hidden="1" customWidth="1"/>
    <col min="9" max="10" width="5.25" style="38" bestFit="1" customWidth="1"/>
    <col min="11" max="12" width="5.25" style="38" hidden="1" customWidth="1"/>
    <col min="13" max="13" width="9" style="38" bestFit="1" customWidth="1"/>
    <col min="14" max="14" width="10.25" style="38" bestFit="1" customWidth="1"/>
    <col min="15" max="15" width="4.5" style="38" hidden="1" customWidth="1"/>
    <col min="16" max="16" width="9" style="38" bestFit="1" customWidth="1"/>
    <col min="17" max="17" width="9" style="38" customWidth="1"/>
    <col min="18" max="18" width="10.25" style="38" bestFit="1" customWidth="1"/>
    <col min="19" max="19" width="3.625" style="38" hidden="1" customWidth="1"/>
    <col min="20" max="20" width="9" style="38" bestFit="1" customWidth="1"/>
    <col min="21" max="21" width="9" style="38" customWidth="1"/>
    <col min="22" max="22" width="14.125" style="38" customWidth="1"/>
    <col min="23" max="23" width="4.625" style="38" hidden="1" customWidth="1"/>
    <col min="24" max="24" width="9.125" style="38" customWidth="1"/>
    <col min="25" max="25" width="9" style="38" customWidth="1"/>
    <col min="26" max="26" width="2.75" style="38" customWidth="1"/>
    <col min="27" max="27" width="2.5" style="13" hidden="1" customWidth="1"/>
    <col min="28" max="29" width="16.5" style="13" hidden="1" customWidth="1"/>
    <col min="30" max="30" width="7.75" style="13" hidden="1" customWidth="1"/>
    <col min="31" max="33" width="5.25" style="13" hidden="1" customWidth="1"/>
    <col min="34" max="34" width="19.75" style="13" hidden="1" customWidth="1"/>
    <col min="35" max="35" width="11.875" style="13" hidden="1" customWidth="1"/>
    <col min="36" max="36" width="10.5" style="13" hidden="1" customWidth="1"/>
    <col min="37" max="37" width="9.75" style="13" hidden="1" customWidth="1"/>
    <col min="38" max="38" width="5.25" style="13" hidden="1" customWidth="1"/>
    <col min="39" max="39" width="19.75" style="13" hidden="1" customWidth="1"/>
    <col min="40" max="40" width="11.875" style="13" hidden="1" customWidth="1"/>
    <col min="41" max="41" width="10.5" style="13" hidden="1" customWidth="1"/>
    <col min="42" max="42" width="9.75" style="13" hidden="1" customWidth="1"/>
    <col min="43" max="43" width="11.875" style="13" hidden="1" customWidth="1"/>
    <col min="44" max="44" width="10.5" style="13" hidden="1" customWidth="1"/>
    <col min="45" max="45" width="9.75" style="13" hidden="1" customWidth="1"/>
    <col min="46" max="46" width="10.5" style="13" hidden="1" customWidth="1"/>
    <col min="47" max="47" width="9.75" style="13" hidden="1" customWidth="1"/>
    <col min="48" max="48" width="11.875" style="13" hidden="1" customWidth="1"/>
    <col min="49" max="49" width="10.5" style="13" hidden="1" customWidth="1"/>
    <col min="50" max="50" width="9.75" style="13" hidden="1" customWidth="1"/>
    <col min="51" max="51" width="11.875" style="13" hidden="1" customWidth="1"/>
    <col min="52" max="52" width="10.5" style="13" hidden="1" customWidth="1"/>
    <col min="53" max="53" width="9.75" style="13" hidden="1" customWidth="1"/>
    <col min="54" max="54" width="11.875" style="13" hidden="1" customWidth="1"/>
    <col min="55" max="55" width="10.5" style="13" hidden="1" customWidth="1"/>
    <col min="56" max="56" width="9.75" style="13" hidden="1" customWidth="1"/>
    <col min="57" max="57" width="10.5" style="13" hidden="1" customWidth="1"/>
    <col min="58" max="58" width="9.75" style="13" hidden="1" customWidth="1"/>
    <col min="59" max="59" width="11.875" style="13" hidden="1" customWidth="1"/>
    <col min="60" max="60" width="10.5" style="13" hidden="1" customWidth="1"/>
    <col min="61" max="62" width="9.75" style="13" hidden="1" customWidth="1"/>
    <col min="63" max="63" width="11.875" style="13" hidden="1" customWidth="1"/>
    <col min="64" max="64" width="10.5" style="13" hidden="1" customWidth="1"/>
    <col min="65" max="71" width="9.75" style="13" hidden="1" customWidth="1"/>
    <col min="72" max="16384" width="9" style="13" hidden="1"/>
  </cols>
  <sheetData>
    <row r="1" spans="1:37" ht="25.5" customHeight="1" x14ac:dyDescent="0.15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37" ht="25.5" customHeight="1" x14ac:dyDescent="0.1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37" ht="25.5" customHeight="1" x14ac:dyDescent="0.15">
      <c r="A3" s="110" t="s">
        <v>90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37" ht="25.5" customHeight="1" x14ac:dyDescent="0.15">
      <c r="A4" s="110" t="s">
        <v>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37" ht="25.5" customHeight="1" x14ac:dyDescent="0.15"/>
    <row r="6" spans="1:37" s="19" customFormat="1" ht="25.5" customHeight="1" x14ac:dyDescent="0.15">
      <c r="A6" s="18"/>
      <c r="B6" s="10" t="s">
        <v>78</v>
      </c>
      <c r="C6" s="45"/>
      <c r="D6" s="45"/>
      <c r="E6" s="45" t="s">
        <v>85</v>
      </c>
      <c r="F6" s="10" t="s">
        <v>29</v>
      </c>
      <c r="G6" s="10" t="s">
        <v>30</v>
      </c>
      <c r="H6" s="45"/>
      <c r="I6" s="10" t="s">
        <v>39</v>
      </c>
      <c r="J6" s="10" t="s">
        <v>32</v>
      </c>
      <c r="K6" s="45"/>
      <c r="L6" s="45"/>
      <c r="M6" s="10" t="s">
        <v>52</v>
      </c>
      <c r="N6" s="10" t="s">
        <v>1</v>
      </c>
      <c r="O6" s="45"/>
      <c r="P6" s="10" t="s">
        <v>26</v>
      </c>
      <c r="Q6" s="45" t="s">
        <v>86</v>
      </c>
      <c r="R6" s="10" t="s">
        <v>3</v>
      </c>
      <c r="S6" s="45"/>
      <c r="T6" s="10" t="s">
        <v>26</v>
      </c>
      <c r="U6" s="45" t="s">
        <v>86</v>
      </c>
      <c r="V6" s="10" t="s">
        <v>31</v>
      </c>
      <c r="W6" s="50"/>
      <c r="X6" s="50" t="s">
        <v>26</v>
      </c>
      <c r="Y6" s="50" t="s">
        <v>86</v>
      </c>
      <c r="Z6" s="1"/>
      <c r="AD6" s="13"/>
      <c r="AE6" s="20" t="s">
        <v>49</v>
      </c>
      <c r="AF6" s="20" t="s">
        <v>50</v>
      </c>
      <c r="AG6" s="21" t="s">
        <v>2</v>
      </c>
      <c r="AH6" s="21" t="s">
        <v>51</v>
      </c>
      <c r="AI6" s="20" t="s">
        <v>52</v>
      </c>
      <c r="AJ6" s="21" t="s">
        <v>46</v>
      </c>
      <c r="AK6" s="21" t="s">
        <v>47</v>
      </c>
    </row>
    <row r="7" spans="1:37" ht="18" customHeight="1" x14ac:dyDescent="0.15">
      <c r="A7" s="2">
        <v>1</v>
      </c>
      <c r="B7" s="41" t="str">
        <f>IF('(様式４)申込書一覧表'!B9="","",'(様式４)申込書一覧表'!$G$4)</f>
        <v/>
      </c>
      <c r="C7" s="41"/>
      <c r="D7" s="41"/>
      <c r="E7" s="41"/>
      <c r="F7" s="41" t="str">
        <f>IF('(様式４)申込書一覧表'!D9="","",'(様式４)申込書一覧表'!D9)</f>
        <v/>
      </c>
      <c r="G7" s="41" t="str">
        <f>IF('(様式４)申込書一覧表'!J9="","",'(様式４)申込書一覧表'!J9)</f>
        <v/>
      </c>
      <c r="H7" s="41"/>
      <c r="I7" s="41" t="str">
        <f>IF('(様式４)申込書一覧表'!B9="","",'(様式４)申込書一覧表'!B9&amp;"子")</f>
        <v/>
      </c>
      <c r="J7" s="41" t="str">
        <f>IF('(様式４)申込書一覧表'!N9="","",'(様式４)申込書一覧表'!N9)</f>
        <v/>
      </c>
      <c r="K7" s="41" t="str">
        <f>IF(J7=3,2008,IF(J7=4,2007,IF(J7=5,2006,IF(J7="","",2005))))</f>
        <v/>
      </c>
      <c r="L7" s="41"/>
      <c r="M7" s="41" t="str">
        <f>IF(I7="","",'(様式４)申込書一覧表'!$G$3)</f>
        <v/>
      </c>
      <c r="N7" s="41" t="str">
        <f>IF('(様式４)申込書一覧表'!P9="","",'(様式４)申込書一覧表'!P9)</f>
        <v/>
      </c>
      <c r="O7" s="41"/>
      <c r="P7" s="41" t="str">
        <f>IF('(様式４)申込書一覧表'!T9="","",'(様式４)申込書一覧表'!T9)</f>
        <v/>
      </c>
      <c r="Q7" s="41" t="str">
        <f>IF('(様式４)申込書一覧表'!X9="","",'(様式４)申込書一覧表'!X9)</f>
        <v/>
      </c>
      <c r="R7" s="41" t="str">
        <f>IF('(様式４)申込書一覧表'!Z9="","",'(様式４)申込書一覧表'!Z9)</f>
        <v/>
      </c>
      <c r="S7" s="41"/>
      <c r="T7" s="41" t="str">
        <f>IF('(様式４)申込書一覧表'!AD9="","",'(様式４)申込書一覧表'!AD9)</f>
        <v/>
      </c>
      <c r="U7" s="41" t="str">
        <f>IF('(様式４)申込書一覧表'!AH9="","",'(様式４)申込書一覧表'!AH9)</f>
        <v/>
      </c>
      <c r="V7" s="47" t="str">
        <f>IF(B7="","",IF('(様式４)申込書一覧表'!AJ9="","",I7&amp;'(様式４)申込書一覧表'!AJ9))</f>
        <v/>
      </c>
      <c r="W7" s="49"/>
      <c r="X7" s="49" t="str">
        <f>IF(V7="","",IF(I7="男子",VLOOKUP('(様式４)申込書一覧表'!AJ9,'(様式４)申込書一覧表'!$A$52:$S$54,8),VLOOKUP('(様式４)申込書一覧表'!AJ9,'(様式４)申込書一覧表'!$A$52:$S$54,15)))</f>
        <v/>
      </c>
      <c r="Y7" s="49" t="str">
        <f>IF(V7="","",IF(I7="男子",VLOOKUP('(様式４)申込書一覧表'!AJ9,'(様式４)申込書一覧表'!$A$52:$S$54,6),VLOOKUP('(様式４)申込書一覧表'!AJ9,'(様式４)申込書一覧表'!$A$52:$S$54,13)))</f>
        <v/>
      </c>
      <c r="Z7" s="1"/>
      <c r="AA7" s="20">
        <f t="shared" ref="AA7:AA46" si="0">COUNTA(N7,R7)</f>
        <v>2</v>
      </c>
      <c r="AB7" s="20" t="str">
        <f t="shared" ref="AB7:AB46" si="1">IF(V7="","",I7&amp;V7)</f>
        <v/>
      </c>
      <c r="AC7" s="20">
        <f t="shared" ref="AC7:AC46" si="2">IF(AND(AA7=0,V7&lt;&gt;""),0,1)</f>
        <v>1</v>
      </c>
      <c r="AE7" s="20" t="s">
        <v>46</v>
      </c>
      <c r="AF7" s="21">
        <v>3</v>
      </c>
      <c r="AG7" s="21" t="s">
        <v>5</v>
      </c>
      <c r="AH7" s="22" t="s">
        <v>74</v>
      </c>
      <c r="AI7" s="20"/>
      <c r="AJ7" s="9"/>
      <c r="AK7" s="9"/>
    </row>
    <row r="8" spans="1:37" ht="18" customHeight="1" x14ac:dyDescent="0.15">
      <c r="A8" s="4">
        <v>2</v>
      </c>
      <c r="B8" s="42" t="str">
        <f>IF('(様式４)申込書一覧表'!B10="","",'(様式４)申込書一覧表'!$G$4)</f>
        <v/>
      </c>
      <c r="C8" s="42"/>
      <c r="D8" s="42"/>
      <c r="E8" s="42"/>
      <c r="F8" s="42" t="str">
        <f>IF('(様式４)申込書一覧表'!D10="","",'(様式４)申込書一覧表'!D10)</f>
        <v/>
      </c>
      <c r="G8" s="42" t="str">
        <f>IF('(様式４)申込書一覧表'!J10="","",'(様式４)申込書一覧表'!J10)</f>
        <v/>
      </c>
      <c r="H8" s="42"/>
      <c r="I8" s="42" t="str">
        <f>IF('(様式４)申込書一覧表'!B10="","",'(様式４)申込書一覧表'!B10&amp;"子")</f>
        <v/>
      </c>
      <c r="J8" s="42" t="str">
        <f>IF('(様式４)申込書一覧表'!N10="","",'(様式４)申込書一覧表'!N10)</f>
        <v/>
      </c>
      <c r="K8" s="42" t="str">
        <f t="shared" ref="K8:K46" si="3">IF(J8=3,2008,IF(J8=4,2007,IF(J8=5,2006,IF(J8="","",2005))))</f>
        <v/>
      </c>
      <c r="L8" s="42"/>
      <c r="M8" s="42" t="str">
        <f>IF(I8="","",'(様式４)申込書一覧表'!$G$3)</f>
        <v/>
      </c>
      <c r="N8" s="42" t="str">
        <f>IF('(様式４)申込書一覧表'!P10="","",'(様式４)申込書一覧表'!P10)</f>
        <v/>
      </c>
      <c r="O8" s="42"/>
      <c r="P8" s="42" t="str">
        <f>IF('(様式４)申込書一覧表'!T10="","",'(様式４)申込書一覧表'!T10)</f>
        <v/>
      </c>
      <c r="Q8" s="42" t="str">
        <f>IF('(様式４)申込書一覧表'!X10="","",'(様式４)申込書一覧表'!X10)</f>
        <v/>
      </c>
      <c r="R8" s="42" t="str">
        <f>IF('(様式４)申込書一覧表'!Z10="","",'(様式４)申込書一覧表'!Z10)</f>
        <v/>
      </c>
      <c r="S8" s="42"/>
      <c r="T8" s="42" t="str">
        <f>IF('(様式４)申込書一覧表'!AD10="","",'(様式４)申込書一覧表'!AD10)</f>
        <v/>
      </c>
      <c r="U8" s="42" t="str">
        <f>IF('(様式４)申込書一覧表'!AH10="","",'(様式４)申込書一覧表'!AH10)</f>
        <v/>
      </c>
      <c r="V8" s="46" t="str">
        <f>IF(B8="","",IF('(様式４)申込書一覧表'!AJ10="","",I8&amp;'(様式４)申込書一覧表'!AJ10))</f>
        <v/>
      </c>
      <c r="W8" s="42"/>
      <c r="X8" s="49" t="str">
        <f>IF(V8="","",IF(I8="男子",VLOOKUP('(様式４)申込書一覧表'!AJ10,'(様式４)申込書一覧表'!$A$52:$S$54,8),VLOOKUP('(様式４)申込書一覧表'!AJ10,'(様式４)申込書一覧表'!$A$52:$S$54,15)))</f>
        <v/>
      </c>
      <c r="Y8" s="42" t="str">
        <f>IF(V8="","",IF(I8="男子",VLOOKUP('(様式４)申込書一覧表'!AJ10,'(様式４)申込書一覧表'!$A$52:$S$54,6),VLOOKUP('(様式４)申込書一覧表'!AJ10,'(様式４)申込書一覧表'!$A$52:$S$54,13)))</f>
        <v/>
      </c>
      <c r="Z8" s="1"/>
      <c r="AA8" s="20">
        <f t="shared" si="0"/>
        <v>2</v>
      </c>
      <c r="AB8" s="20" t="str">
        <f t="shared" si="1"/>
        <v/>
      </c>
      <c r="AC8" s="20">
        <f t="shared" si="2"/>
        <v>1</v>
      </c>
      <c r="AE8" s="20" t="s">
        <v>47</v>
      </c>
      <c r="AF8" s="21">
        <v>4</v>
      </c>
      <c r="AG8" s="21" t="s">
        <v>4</v>
      </c>
      <c r="AH8" s="22" t="s">
        <v>75</v>
      </c>
      <c r="AI8" s="20" t="s">
        <v>6</v>
      </c>
      <c r="AJ8" s="9" t="s">
        <v>72</v>
      </c>
      <c r="AK8" s="9" t="s">
        <v>72</v>
      </c>
    </row>
    <row r="9" spans="1:37" ht="13.5" x14ac:dyDescent="0.15">
      <c r="A9" s="4">
        <v>3</v>
      </c>
      <c r="B9" s="42" t="str">
        <f>IF('(様式４)申込書一覧表'!B11="","",'(様式４)申込書一覧表'!$G$4)</f>
        <v/>
      </c>
      <c r="C9" s="42"/>
      <c r="D9" s="42"/>
      <c r="E9" s="42"/>
      <c r="F9" s="42" t="str">
        <f>IF('(様式４)申込書一覧表'!D11="","",'(様式４)申込書一覧表'!D11)</f>
        <v/>
      </c>
      <c r="G9" s="42" t="str">
        <f>IF('(様式４)申込書一覧表'!J11="","",'(様式４)申込書一覧表'!J11)</f>
        <v/>
      </c>
      <c r="H9" s="42"/>
      <c r="I9" s="42" t="str">
        <f>IF('(様式４)申込書一覧表'!B11="","",'(様式４)申込書一覧表'!B11&amp;"子")</f>
        <v/>
      </c>
      <c r="J9" s="42" t="str">
        <f>IF('(様式４)申込書一覧表'!N11="","",'(様式４)申込書一覧表'!N11)</f>
        <v/>
      </c>
      <c r="K9" s="42" t="str">
        <f t="shared" si="3"/>
        <v/>
      </c>
      <c r="L9" s="42"/>
      <c r="M9" s="42" t="str">
        <f>IF(I9="","",'(様式４)申込書一覧表'!$G$3)</f>
        <v/>
      </c>
      <c r="N9" s="42" t="str">
        <f>IF('(様式４)申込書一覧表'!P11="","",'(様式４)申込書一覧表'!P11)</f>
        <v/>
      </c>
      <c r="O9" s="42"/>
      <c r="P9" s="42" t="str">
        <f>IF('(様式４)申込書一覧表'!T11="","",'(様式４)申込書一覧表'!T11)</f>
        <v/>
      </c>
      <c r="Q9" s="42" t="str">
        <f>IF('(様式４)申込書一覧表'!X11="","",'(様式４)申込書一覧表'!X11)</f>
        <v/>
      </c>
      <c r="R9" s="42" t="str">
        <f>IF('(様式４)申込書一覧表'!Z11="","",'(様式４)申込書一覧表'!Z11)</f>
        <v/>
      </c>
      <c r="S9" s="42"/>
      <c r="T9" s="42" t="str">
        <f>IF('(様式４)申込書一覧表'!AD11="","",'(様式４)申込書一覧表'!AD11)</f>
        <v/>
      </c>
      <c r="U9" s="42" t="str">
        <f>IF('(様式４)申込書一覧表'!AH11="","",'(様式４)申込書一覧表'!AH11)</f>
        <v/>
      </c>
      <c r="V9" s="42" t="str">
        <f>IF(B9="","",IF('(様式４)申込書一覧表'!AJ11="","",I9&amp;'(様式４)申込書一覧表'!AJ11))</f>
        <v/>
      </c>
      <c r="W9" s="42"/>
      <c r="X9" s="49" t="str">
        <f>IF(V9="","",IF(I9="男子",VLOOKUP('(様式４)申込書一覧表'!AJ11,'(様式４)申込書一覧表'!$A$52:$S$54,8),VLOOKUP('(様式４)申込書一覧表'!AJ11,'(様式４)申込書一覧表'!$A$52:$S$54,15)))</f>
        <v/>
      </c>
      <c r="Y9" s="42" t="str">
        <f>IF(V9="","",IF(I9="男子",VLOOKUP('(様式４)申込書一覧表'!AJ11,'(様式４)申込書一覧表'!$A$52:$S$54,6),VLOOKUP('(様式４)申込書一覧表'!AJ11,'(様式４)申込書一覧表'!$A$52:$S$54,13)))</f>
        <v/>
      </c>
      <c r="Z9" s="1"/>
      <c r="AA9" s="20">
        <f t="shared" si="0"/>
        <v>2</v>
      </c>
      <c r="AB9" s="20" t="str">
        <f t="shared" si="1"/>
        <v/>
      </c>
      <c r="AC9" s="20">
        <f t="shared" si="2"/>
        <v>1</v>
      </c>
      <c r="AE9" s="20"/>
      <c r="AF9" s="21">
        <v>5</v>
      </c>
      <c r="AG9" s="21" t="s">
        <v>8</v>
      </c>
      <c r="AH9" s="22" t="s">
        <v>76</v>
      </c>
      <c r="AI9" s="20" t="s">
        <v>7</v>
      </c>
      <c r="AJ9" s="9" t="s">
        <v>59</v>
      </c>
      <c r="AK9" s="9" t="s">
        <v>59</v>
      </c>
    </row>
    <row r="10" spans="1:37" ht="13.5" x14ac:dyDescent="0.15">
      <c r="A10" s="4">
        <v>4</v>
      </c>
      <c r="B10" s="42" t="str">
        <f>IF('(様式４)申込書一覧表'!B12="","",'(様式４)申込書一覧表'!$G$4)</f>
        <v/>
      </c>
      <c r="C10" s="42"/>
      <c r="D10" s="42"/>
      <c r="E10" s="42"/>
      <c r="F10" s="42" t="str">
        <f>IF('(様式４)申込書一覧表'!D12="","",'(様式４)申込書一覧表'!D12)</f>
        <v/>
      </c>
      <c r="G10" s="42" t="str">
        <f>IF('(様式４)申込書一覧表'!J12="","",'(様式４)申込書一覧表'!J12)</f>
        <v/>
      </c>
      <c r="H10" s="42"/>
      <c r="I10" s="42" t="str">
        <f>IF('(様式４)申込書一覧表'!B12="","",'(様式４)申込書一覧表'!B12&amp;"子")</f>
        <v/>
      </c>
      <c r="J10" s="42" t="str">
        <f>IF('(様式４)申込書一覧表'!N12="","",'(様式４)申込書一覧表'!N12)</f>
        <v/>
      </c>
      <c r="K10" s="42" t="str">
        <f t="shared" si="3"/>
        <v/>
      </c>
      <c r="L10" s="42"/>
      <c r="M10" s="42" t="str">
        <f>IF(I10="","",'(様式４)申込書一覧表'!$G$3)</f>
        <v/>
      </c>
      <c r="N10" s="42" t="str">
        <f>IF('(様式４)申込書一覧表'!P12="","",'(様式４)申込書一覧表'!P12)</f>
        <v/>
      </c>
      <c r="O10" s="42"/>
      <c r="P10" s="42" t="str">
        <f>IF('(様式４)申込書一覧表'!T12="","",'(様式４)申込書一覧表'!T12)</f>
        <v/>
      </c>
      <c r="Q10" s="42" t="str">
        <f>IF('(様式４)申込書一覧表'!X12="","",'(様式４)申込書一覧表'!X12)</f>
        <v/>
      </c>
      <c r="R10" s="42" t="str">
        <f>IF('(様式４)申込書一覧表'!Z12="","",'(様式４)申込書一覧表'!Z12)</f>
        <v/>
      </c>
      <c r="S10" s="42"/>
      <c r="T10" s="42" t="str">
        <f>IF('(様式４)申込書一覧表'!AD12="","",'(様式４)申込書一覧表'!AD12)</f>
        <v/>
      </c>
      <c r="U10" s="42" t="str">
        <f>IF('(様式４)申込書一覧表'!AH12="","",'(様式４)申込書一覧表'!AH12)</f>
        <v/>
      </c>
      <c r="V10" s="42" t="str">
        <f>IF(B10="","",IF('(様式４)申込書一覧表'!AJ12="","",I10&amp;'(様式４)申込書一覧表'!AJ12))</f>
        <v/>
      </c>
      <c r="W10" s="42"/>
      <c r="X10" s="49" t="str">
        <f>IF(V10="","",IF(I10="男子",VLOOKUP('(様式４)申込書一覧表'!AJ12,'(様式４)申込書一覧表'!$A$52:$S$54,8),VLOOKUP('(様式４)申込書一覧表'!AJ12,'(様式４)申込書一覧表'!$A$52:$S$54,15)))</f>
        <v/>
      </c>
      <c r="Y10" s="42" t="str">
        <f>IF(V10="","",IF(I10="男子",VLOOKUP('(様式４)申込書一覧表'!AJ12,'(様式４)申込書一覧表'!$A$52:$S$54,6),VLOOKUP('(様式４)申込書一覧表'!AJ12,'(様式４)申込書一覧表'!$A$52:$S$54,13)))</f>
        <v/>
      </c>
      <c r="Z10" s="1"/>
      <c r="AA10" s="20">
        <f t="shared" si="0"/>
        <v>2</v>
      </c>
      <c r="AB10" s="20" t="str">
        <f t="shared" si="1"/>
        <v/>
      </c>
      <c r="AC10" s="20">
        <f t="shared" si="2"/>
        <v>1</v>
      </c>
      <c r="AE10" s="20"/>
      <c r="AF10" s="21">
        <v>6</v>
      </c>
      <c r="AG10" s="21" t="s">
        <v>9</v>
      </c>
      <c r="AH10" s="20"/>
      <c r="AI10" s="20" t="s">
        <v>14</v>
      </c>
      <c r="AJ10" s="9" t="s">
        <v>60</v>
      </c>
      <c r="AK10" s="9" t="s">
        <v>60</v>
      </c>
    </row>
    <row r="11" spans="1:37" ht="13.5" x14ac:dyDescent="0.15">
      <c r="A11" s="4">
        <v>5</v>
      </c>
      <c r="B11" s="42" t="str">
        <f>IF('(様式４)申込書一覧表'!B13="","",'(様式４)申込書一覧表'!$G$4)</f>
        <v/>
      </c>
      <c r="C11" s="42"/>
      <c r="D11" s="42"/>
      <c r="E11" s="42"/>
      <c r="F11" s="42" t="str">
        <f>IF('(様式４)申込書一覧表'!D13="","",'(様式４)申込書一覧表'!D13)</f>
        <v/>
      </c>
      <c r="G11" s="42" t="str">
        <f>IF('(様式４)申込書一覧表'!J13="","",'(様式４)申込書一覧表'!J13)</f>
        <v/>
      </c>
      <c r="H11" s="42"/>
      <c r="I11" s="42" t="str">
        <f>IF('(様式４)申込書一覧表'!B13="","",'(様式４)申込書一覧表'!B13&amp;"子")</f>
        <v/>
      </c>
      <c r="J11" s="42" t="str">
        <f>IF('(様式４)申込書一覧表'!N13="","",'(様式４)申込書一覧表'!N13)</f>
        <v/>
      </c>
      <c r="K11" s="42" t="str">
        <f t="shared" si="3"/>
        <v/>
      </c>
      <c r="L11" s="42"/>
      <c r="M11" s="42" t="str">
        <f>IF(I11="","",'(様式４)申込書一覧表'!$G$3)</f>
        <v/>
      </c>
      <c r="N11" s="42" t="str">
        <f>IF('(様式４)申込書一覧表'!P13="","",'(様式４)申込書一覧表'!P13)</f>
        <v/>
      </c>
      <c r="O11" s="42"/>
      <c r="P11" s="42" t="str">
        <f>IF('(様式４)申込書一覧表'!T13="","",'(様式４)申込書一覧表'!T13)</f>
        <v/>
      </c>
      <c r="Q11" s="42" t="str">
        <f>IF('(様式４)申込書一覧表'!X13="","",'(様式４)申込書一覧表'!X13)</f>
        <v/>
      </c>
      <c r="R11" s="42" t="str">
        <f>IF('(様式４)申込書一覧表'!Z13="","",'(様式４)申込書一覧表'!Z13)</f>
        <v/>
      </c>
      <c r="S11" s="42"/>
      <c r="T11" s="42" t="str">
        <f>IF('(様式４)申込書一覧表'!AD13="","",'(様式４)申込書一覧表'!AD13)</f>
        <v/>
      </c>
      <c r="U11" s="42" t="str">
        <f>IF('(様式４)申込書一覧表'!AH13="","",'(様式４)申込書一覧表'!AH13)</f>
        <v/>
      </c>
      <c r="V11" s="42" t="str">
        <f>IF(B11="","",IF('(様式４)申込書一覧表'!AJ13="","",I11&amp;'(様式４)申込書一覧表'!AJ13))</f>
        <v/>
      </c>
      <c r="W11" s="42"/>
      <c r="X11" s="49" t="str">
        <f>IF(V11="","",IF(I11="男子",VLOOKUP('(様式４)申込書一覧表'!AJ13,'(様式４)申込書一覧表'!$A$52:$S$54,8),VLOOKUP('(様式４)申込書一覧表'!AJ13,'(様式４)申込書一覧表'!$A$52:$S$54,15)))</f>
        <v/>
      </c>
      <c r="Y11" s="42" t="str">
        <f>IF(V11="","",IF(I11="男子",VLOOKUP('(様式４)申込書一覧表'!AJ13,'(様式４)申込書一覧表'!$A$52:$S$54,6),VLOOKUP('(様式４)申込書一覧表'!AJ13,'(様式４)申込書一覧表'!$A$52:$S$54,13)))</f>
        <v/>
      </c>
      <c r="Z11" s="1"/>
      <c r="AA11" s="20">
        <f t="shared" si="0"/>
        <v>2</v>
      </c>
      <c r="AB11" s="20" t="str">
        <f t="shared" si="1"/>
        <v/>
      </c>
      <c r="AC11" s="20">
        <f t="shared" si="2"/>
        <v>1</v>
      </c>
      <c r="AE11" s="20"/>
      <c r="AF11" s="20"/>
      <c r="AG11" s="21" t="s">
        <v>10</v>
      </c>
      <c r="AH11" s="20"/>
      <c r="AI11" s="20" t="s">
        <v>34</v>
      </c>
      <c r="AJ11" s="9" t="s">
        <v>61</v>
      </c>
      <c r="AK11" s="9" t="s">
        <v>61</v>
      </c>
    </row>
    <row r="12" spans="1:37" ht="13.5" x14ac:dyDescent="0.15">
      <c r="A12" s="4">
        <v>6</v>
      </c>
      <c r="B12" s="42" t="str">
        <f>IF('(様式４)申込書一覧表'!B14="","",'(様式４)申込書一覧表'!$G$4)</f>
        <v/>
      </c>
      <c r="C12" s="42"/>
      <c r="D12" s="42"/>
      <c r="E12" s="42"/>
      <c r="F12" s="42" t="str">
        <f>IF('(様式４)申込書一覧表'!D14="","",'(様式４)申込書一覧表'!D14)</f>
        <v/>
      </c>
      <c r="G12" s="42" t="str">
        <f>IF('(様式４)申込書一覧表'!J14="","",'(様式４)申込書一覧表'!J14)</f>
        <v/>
      </c>
      <c r="H12" s="42"/>
      <c r="I12" s="42" t="str">
        <f>IF('(様式４)申込書一覧表'!B14="","",'(様式４)申込書一覧表'!B14&amp;"子")</f>
        <v/>
      </c>
      <c r="J12" s="42" t="str">
        <f>IF('(様式４)申込書一覧表'!N14="","",'(様式４)申込書一覧表'!N14)</f>
        <v/>
      </c>
      <c r="K12" s="42" t="str">
        <f t="shared" si="3"/>
        <v/>
      </c>
      <c r="L12" s="42"/>
      <c r="M12" s="42" t="str">
        <f>IF(I12="","",'(様式４)申込書一覧表'!$G$3)</f>
        <v/>
      </c>
      <c r="N12" s="42" t="str">
        <f>IF('(様式４)申込書一覧表'!P14="","",'(様式４)申込書一覧表'!P14)</f>
        <v/>
      </c>
      <c r="O12" s="42"/>
      <c r="P12" s="42" t="str">
        <f>IF('(様式４)申込書一覧表'!T14="","",'(様式４)申込書一覧表'!T14)</f>
        <v/>
      </c>
      <c r="Q12" s="42" t="str">
        <f>IF('(様式４)申込書一覧表'!X14="","",'(様式４)申込書一覧表'!X14)</f>
        <v/>
      </c>
      <c r="R12" s="42" t="str">
        <f>IF('(様式４)申込書一覧表'!Z14="","",'(様式４)申込書一覧表'!Z14)</f>
        <v/>
      </c>
      <c r="S12" s="42"/>
      <c r="T12" s="42" t="str">
        <f>IF('(様式４)申込書一覧表'!AD14="","",'(様式４)申込書一覧表'!AD14)</f>
        <v/>
      </c>
      <c r="U12" s="42" t="str">
        <f>IF('(様式４)申込書一覧表'!AH14="","",'(様式４)申込書一覧表'!AH14)</f>
        <v/>
      </c>
      <c r="V12" s="42" t="str">
        <f>IF(B12="","",IF('(様式４)申込書一覧表'!AJ14="","",I12&amp;'(様式４)申込書一覧表'!AJ14))</f>
        <v/>
      </c>
      <c r="W12" s="42"/>
      <c r="X12" s="49" t="str">
        <f>IF(V12="","",IF(I12="男子",VLOOKUP('(様式４)申込書一覧表'!AJ14,'(様式４)申込書一覧表'!$A$52:$S$54,8),VLOOKUP('(様式４)申込書一覧表'!AJ14,'(様式４)申込書一覧表'!$A$52:$S$54,15)))</f>
        <v/>
      </c>
      <c r="Y12" s="42" t="str">
        <f>IF(V12="","",IF(I12="男子",VLOOKUP('(様式４)申込書一覧表'!AJ14,'(様式４)申込書一覧表'!$A$52:$S$54,6),VLOOKUP('(様式４)申込書一覧表'!AJ14,'(様式４)申込書一覧表'!$A$52:$S$54,13)))</f>
        <v/>
      </c>
      <c r="Z12" s="1"/>
      <c r="AA12" s="20">
        <f t="shared" si="0"/>
        <v>2</v>
      </c>
      <c r="AB12" s="20" t="str">
        <f t="shared" si="1"/>
        <v/>
      </c>
      <c r="AC12" s="20">
        <f t="shared" si="2"/>
        <v>1</v>
      </c>
      <c r="AE12" s="20"/>
      <c r="AF12" s="20"/>
      <c r="AG12" s="20"/>
      <c r="AH12" s="20"/>
      <c r="AI12" s="20" t="s">
        <v>35</v>
      </c>
      <c r="AJ12" s="9" t="s">
        <v>73</v>
      </c>
      <c r="AK12" s="9" t="s">
        <v>73</v>
      </c>
    </row>
    <row r="13" spans="1:37" ht="13.5" x14ac:dyDescent="0.15">
      <c r="A13" s="4">
        <v>7</v>
      </c>
      <c r="B13" s="42" t="str">
        <f>IF('(様式４)申込書一覧表'!B15="","",'(様式４)申込書一覧表'!$G$4)</f>
        <v/>
      </c>
      <c r="C13" s="42"/>
      <c r="D13" s="42"/>
      <c r="E13" s="42"/>
      <c r="F13" s="42" t="str">
        <f>IF('(様式４)申込書一覧表'!D15="","",'(様式４)申込書一覧表'!D15)</f>
        <v/>
      </c>
      <c r="G13" s="42" t="str">
        <f>IF('(様式４)申込書一覧表'!J15="","",'(様式４)申込書一覧表'!J15)</f>
        <v/>
      </c>
      <c r="H13" s="42"/>
      <c r="I13" s="42" t="str">
        <f>IF('(様式４)申込書一覧表'!B15="","",'(様式４)申込書一覧表'!B15&amp;"子")</f>
        <v/>
      </c>
      <c r="J13" s="42" t="str">
        <f>IF('(様式４)申込書一覧表'!N15="","",'(様式４)申込書一覧表'!N15)</f>
        <v/>
      </c>
      <c r="K13" s="42" t="str">
        <f t="shared" si="3"/>
        <v/>
      </c>
      <c r="L13" s="42"/>
      <c r="M13" s="42" t="str">
        <f>IF(I13="","",'(様式４)申込書一覧表'!$G$3)</f>
        <v/>
      </c>
      <c r="N13" s="42" t="str">
        <f>IF('(様式４)申込書一覧表'!P15="","",'(様式４)申込書一覧表'!P15)</f>
        <v/>
      </c>
      <c r="O13" s="42"/>
      <c r="P13" s="42" t="str">
        <f>IF('(様式４)申込書一覧表'!T15="","",'(様式４)申込書一覧表'!T15)</f>
        <v/>
      </c>
      <c r="Q13" s="42" t="str">
        <f>IF('(様式４)申込書一覧表'!X15="","",'(様式４)申込書一覧表'!X15)</f>
        <v/>
      </c>
      <c r="R13" s="42" t="str">
        <f>IF('(様式４)申込書一覧表'!Z15="","",'(様式４)申込書一覧表'!Z15)</f>
        <v/>
      </c>
      <c r="S13" s="42"/>
      <c r="T13" s="42" t="str">
        <f>IF('(様式４)申込書一覧表'!AD15="","",'(様式４)申込書一覧表'!AD15)</f>
        <v/>
      </c>
      <c r="U13" s="42" t="str">
        <f>IF('(様式４)申込書一覧表'!AH15="","",'(様式４)申込書一覧表'!AH15)</f>
        <v/>
      </c>
      <c r="V13" s="42" t="str">
        <f>IF(B13="","",IF('(様式４)申込書一覧表'!AJ15="","",I13&amp;'(様式４)申込書一覧表'!AJ15))</f>
        <v/>
      </c>
      <c r="W13" s="42"/>
      <c r="X13" s="49" t="str">
        <f>IF(V13="","",IF(I13="男子",VLOOKUP('(様式４)申込書一覧表'!AJ15,'(様式４)申込書一覧表'!$A$52:$S$54,8),VLOOKUP('(様式４)申込書一覧表'!AJ15,'(様式４)申込書一覧表'!$A$52:$S$54,15)))</f>
        <v/>
      </c>
      <c r="Y13" s="42" t="str">
        <f>IF(V13="","",IF(I13="男子",VLOOKUP('(様式４)申込書一覧表'!AJ15,'(様式４)申込書一覧表'!$A$52:$S$54,6),VLOOKUP('(様式４)申込書一覧表'!AJ15,'(様式４)申込書一覧表'!$A$52:$S$54,13)))</f>
        <v/>
      </c>
      <c r="Z13" s="1"/>
      <c r="AA13" s="20">
        <f t="shared" si="0"/>
        <v>2</v>
      </c>
      <c r="AB13" s="20" t="str">
        <f t="shared" si="1"/>
        <v/>
      </c>
      <c r="AC13" s="20">
        <f t="shared" si="2"/>
        <v>1</v>
      </c>
      <c r="AE13" s="20"/>
      <c r="AF13" s="20"/>
      <c r="AG13" s="20"/>
      <c r="AH13" s="20"/>
      <c r="AI13" s="20" t="s">
        <v>11</v>
      </c>
      <c r="AJ13" s="9" t="s">
        <v>62</v>
      </c>
      <c r="AK13" s="9" t="s">
        <v>62</v>
      </c>
    </row>
    <row r="14" spans="1:37" ht="13.5" x14ac:dyDescent="0.15">
      <c r="A14" s="4">
        <v>8</v>
      </c>
      <c r="B14" s="42" t="str">
        <f>IF('(様式４)申込書一覧表'!B16="","",'(様式４)申込書一覧表'!$G$4)</f>
        <v/>
      </c>
      <c r="C14" s="42"/>
      <c r="D14" s="42"/>
      <c r="E14" s="42"/>
      <c r="F14" s="42" t="str">
        <f>IF('(様式４)申込書一覧表'!D16="","",'(様式４)申込書一覧表'!D16)</f>
        <v/>
      </c>
      <c r="G14" s="42" t="str">
        <f>IF('(様式４)申込書一覧表'!J16="","",'(様式４)申込書一覧表'!J16)</f>
        <v/>
      </c>
      <c r="H14" s="42"/>
      <c r="I14" s="42" t="str">
        <f>IF('(様式４)申込書一覧表'!B16="","",'(様式４)申込書一覧表'!B16&amp;"子")</f>
        <v/>
      </c>
      <c r="J14" s="42" t="str">
        <f>IF('(様式４)申込書一覧表'!N16="","",'(様式４)申込書一覧表'!N16)</f>
        <v/>
      </c>
      <c r="K14" s="42" t="str">
        <f t="shared" si="3"/>
        <v/>
      </c>
      <c r="L14" s="42"/>
      <c r="M14" s="42" t="str">
        <f>IF(I14="","",'(様式４)申込書一覧表'!$G$3)</f>
        <v/>
      </c>
      <c r="N14" s="42" t="str">
        <f>IF('(様式４)申込書一覧表'!P16="","",'(様式４)申込書一覧表'!P16)</f>
        <v/>
      </c>
      <c r="O14" s="42"/>
      <c r="P14" s="42" t="str">
        <f>IF('(様式４)申込書一覧表'!T16="","",'(様式４)申込書一覧表'!T16)</f>
        <v/>
      </c>
      <c r="Q14" s="42" t="str">
        <f>IF('(様式４)申込書一覧表'!X16="","",'(様式４)申込書一覧表'!X16)</f>
        <v/>
      </c>
      <c r="R14" s="42" t="str">
        <f>IF('(様式４)申込書一覧表'!Z16="","",'(様式４)申込書一覧表'!Z16)</f>
        <v/>
      </c>
      <c r="S14" s="42"/>
      <c r="T14" s="42" t="str">
        <f>IF('(様式４)申込書一覧表'!AD16="","",'(様式４)申込書一覧表'!AD16)</f>
        <v/>
      </c>
      <c r="U14" s="42" t="str">
        <f>IF('(様式４)申込書一覧表'!AH16="","",'(様式４)申込書一覧表'!AH16)</f>
        <v/>
      </c>
      <c r="V14" s="42" t="str">
        <f>IF(B14="","",IF('(様式４)申込書一覧表'!AJ16="","",I14&amp;'(様式４)申込書一覧表'!AJ16))</f>
        <v/>
      </c>
      <c r="W14" s="42"/>
      <c r="X14" s="49" t="str">
        <f>IF(V14="","",IF(I14="男子",VLOOKUP('(様式４)申込書一覧表'!AJ16,'(様式４)申込書一覧表'!$A$52:$S$54,8),VLOOKUP('(様式４)申込書一覧表'!AJ16,'(様式４)申込書一覧表'!$A$52:$S$54,15)))</f>
        <v/>
      </c>
      <c r="Y14" s="42" t="str">
        <f>IF(V14="","",IF(I14="男子",VLOOKUP('(様式４)申込書一覧表'!AJ16,'(様式４)申込書一覧表'!$A$52:$S$54,6),VLOOKUP('(様式４)申込書一覧表'!AJ16,'(様式４)申込書一覧表'!$A$52:$S$54,13)))</f>
        <v/>
      </c>
      <c r="Z14" s="1"/>
      <c r="AA14" s="20">
        <f t="shared" si="0"/>
        <v>2</v>
      </c>
      <c r="AB14" s="20" t="str">
        <f t="shared" si="1"/>
        <v/>
      </c>
      <c r="AC14" s="20">
        <f t="shared" si="2"/>
        <v>1</v>
      </c>
      <c r="AE14" s="20"/>
      <c r="AF14" s="20"/>
      <c r="AG14" s="20"/>
      <c r="AH14" s="20"/>
      <c r="AI14" s="20" t="s">
        <v>12</v>
      </c>
      <c r="AJ14" s="9" t="s">
        <v>63</v>
      </c>
      <c r="AK14" s="9" t="s">
        <v>64</v>
      </c>
    </row>
    <row r="15" spans="1:37" ht="13.5" x14ac:dyDescent="0.15">
      <c r="A15" s="4">
        <v>9</v>
      </c>
      <c r="B15" s="42" t="str">
        <f>IF('(様式４)申込書一覧表'!B17="","",'(様式４)申込書一覧表'!$G$4)</f>
        <v/>
      </c>
      <c r="C15" s="42"/>
      <c r="D15" s="42"/>
      <c r="E15" s="42"/>
      <c r="F15" s="42" t="str">
        <f>IF('(様式４)申込書一覧表'!D17="","",'(様式４)申込書一覧表'!D17)</f>
        <v/>
      </c>
      <c r="G15" s="42" t="str">
        <f>IF('(様式４)申込書一覧表'!J17="","",'(様式４)申込書一覧表'!J17)</f>
        <v/>
      </c>
      <c r="H15" s="42"/>
      <c r="I15" s="42" t="str">
        <f>IF('(様式４)申込書一覧表'!B17="","",'(様式４)申込書一覧表'!B17&amp;"子")</f>
        <v/>
      </c>
      <c r="J15" s="42" t="str">
        <f>IF('(様式４)申込書一覧表'!N17="","",'(様式４)申込書一覧表'!N17)</f>
        <v/>
      </c>
      <c r="K15" s="42" t="str">
        <f t="shared" si="3"/>
        <v/>
      </c>
      <c r="L15" s="42"/>
      <c r="M15" s="42" t="str">
        <f>IF(I15="","",'(様式４)申込書一覧表'!$G$3)</f>
        <v/>
      </c>
      <c r="N15" s="42" t="str">
        <f>IF('(様式４)申込書一覧表'!P17="","",'(様式４)申込書一覧表'!P17)</f>
        <v/>
      </c>
      <c r="O15" s="42"/>
      <c r="P15" s="42" t="str">
        <f>IF('(様式４)申込書一覧表'!T17="","",'(様式４)申込書一覧表'!T17)</f>
        <v/>
      </c>
      <c r="Q15" s="42" t="str">
        <f>IF('(様式４)申込書一覧表'!X17="","",'(様式４)申込書一覧表'!X17)</f>
        <v/>
      </c>
      <c r="R15" s="42" t="str">
        <f>IF('(様式４)申込書一覧表'!Z17="","",'(様式４)申込書一覧表'!Z17)</f>
        <v/>
      </c>
      <c r="S15" s="42"/>
      <c r="T15" s="42" t="str">
        <f>IF('(様式４)申込書一覧表'!AD17="","",'(様式４)申込書一覧表'!AD17)</f>
        <v/>
      </c>
      <c r="U15" s="42" t="str">
        <f>IF('(様式４)申込書一覧表'!AH17="","",'(様式４)申込書一覧表'!AH17)</f>
        <v/>
      </c>
      <c r="V15" s="42" t="str">
        <f>IF(B15="","",IF('(様式４)申込書一覧表'!AJ17="","",I15&amp;'(様式４)申込書一覧表'!AJ17))</f>
        <v/>
      </c>
      <c r="W15" s="42"/>
      <c r="X15" s="49" t="str">
        <f>IF(V15="","",IF(I15="男子",VLOOKUP('(様式４)申込書一覧表'!AJ17,'(様式４)申込書一覧表'!$A$52:$S$54,8),VLOOKUP('(様式４)申込書一覧表'!AJ17,'(様式４)申込書一覧表'!$A$52:$S$54,15)))</f>
        <v/>
      </c>
      <c r="Y15" s="42" t="str">
        <f>IF(V15="","",IF(I15="男子",VLOOKUP('(様式４)申込書一覧表'!AJ17,'(様式４)申込書一覧表'!$A$52:$S$54,6),VLOOKUP('(様式４)申込書一覧表'!AJ17,'(様式４)申込書一覧表'!$A$52:$S$54,13)))</f>
        <v/>
      </c>
      <c r="Z15" s="1"/>
      <c r="AA15" s="20">
        <f t="shared" si="0"/>
        <v>2</v>
      </c>
      <c r="AB15" s="20" t="str">
        <f t="shared" si="1"/>
        <v/>
      </c>
      <c r="AC15" s="20">
        <f t="shared" si="2"/>
        <v>1</v>
      </c>
      <c r="AE15" s="20"/>
      <c r="AF15" s="20"/>
      <c r="AG15" s="20"/>
      <c r="AH15" s="20"/>
      <c r="AI15" s="20" t="s">
        <v>0</v>
      </c>
      <c r="AJ15" s="9" t="s">
        <v>65</v>
      </c>
      <c r="AK15" s="9" t="s">
        <v>66</v>
      </c>
    </row>
    <row r="16" spans="1:37" ht="13.5" x14ac:dyDescent="0.15">
      <c r="A16" s="4">
        <v>10</v>
      </c>
      <c r="B16" s="42" t="str">
        <f>IF('(様式４)申込書一覧表'!B18="","",'(様式４)申込書一覧表'!$G$4)</f>
        <v/>
      </c>
      <c r="C16" s="42"/>
      <c r="D16" s="42"/>
      <c r="E16" s="42"/>
      <c r="F16" s="42" t="str">
        <f>IF('(様式４)申込書一覧表'!D18="","",'(様式４)申込書一覧表'!D18)</f>
        <v/>
      </c>
      <c r="G16" s="42" t="str">
        <f>IF('(様式４)申込書一覧表'!J18="","",'(様式４)申込書一覧表'!J18)</f>
        <v/>
      </c>
      <c r="H16" s="42"/>
      <c r="I16" s="42" t="str">
        <f>IF('(様式４)申込書一覧表'!B18="","",'(様式４)申込書一覧表'!B18&amp;"子")</f>
        <v/>
      </c>
      <c r="J16" s="42" t="str">
        <f>IF('(様式４)申込書一覧表'!N18="","",'(様式４)申込書一覧表'!N18)</f>
        <v/>
      </c>
      <c r="K16" s="42" t="str">
        <f t="shared" si="3"/>
        <v/>
      </c>
      <c r="L16" s="42"/>
      <c r="M16" s="42" t="str">
        <f>IF(I16="","",'(様式４)申込書一覧表'!$G$3)</f>
        <v/>
      </c>
      <c r="N16" s="42" t="str">
        <f>IF('(様式４)申込書一覧表'!P18="","",'(様式４)申込書一覧表'!P18)</f>
        <v/>
      </c>
      <c r="O16" s="42"/>
      <c r="P16" s="42" t="str">
        <f>IF('(様式４)申込書一覧表'!T18="","",'(様式４)申込書一覧表'!T18)</f>
        <v/>
      </c>
      <c r="Q16" s="42" t="str">
        <f>IF('(様式４)申込書一覧表'!X18="","",'(様式４)申込書一覧表'!X18)</f>
        <v/>
      </c>
      <c r="R16" s="42" t="str">
        <f>IF('(様式４)申込書一覧表'!Z18="","",'(様式４)申込書一覧表'!Z18)</f>
        <v/>
      </c>
      <c r="S16" s="42"/>
      <c r="T16" s="42" t="str">
        <f>IF('(様式４)申込書一覧表'!AD18="","",'(様式４)申込書一覧表'!AD18)</f>
        <v/>
      </c>
      <c r="U16" s="42" t="str">
        <f>IF('(様式４)申込書一覧表'!AH18="","",'(様式４)申込書一覧表'!AH18)</f>
        <v/>
      </c>
      <c r="V16" s="42" t="str">
        <f>IF(B16="","",IF('(様式４)申込書一覧表'!AJ18="","",I16&amp;'(様式４)申込書一覧表'!AJ18))</f>
        <v/>
      </c>
      <c r="W16" s="42"/>
      <c r="X16" s="49" t="str">
        <f>IF(V16="","",IF(I16="男子",VLOOKUP('(様式４)申込書一覧表'!AJ18,'(様式４)申込書一覧表'!$A$52:$S$54,8),VLOOKUP('(様式４)申込書一覧表'!AJ18,'(様式４)申込書一覧表'!$A$52:$S$54,15)))</f>
        <v/>
      </c>
      <c r="Y16" s="42" t="str">
        <f>IF(V16="","",IF(I16="男子",VLOOKUP('(様式４)申込書一覧表'!AJ18,'(様式４)申込書一覧表'!$A$52:$S$54,6),VLOOKUP('(様式４)申込書一覧表'!AJ18,'(様式４)申込書一覧表'!$A$52:$S$54,13)))</f>
        <v/>
      </c>
      <c r="Z16" s="1"/>
      <c r="AA16" s="20">
        <f t="shared" si="0"/>
        <v>2</v>
      </c>
      <c r="AB16" s="20" t="str">
        <f t="shared" si="1"/>
        <v/>
      </c>
      <c r="AC16" s="20">
        <f t="shared" si="2"/>
        <v>1</v>
      </c>
      <c r="AE16" s="20"/>
      <c r="AF16" s="20"/>
      <c r="AG16" s="20"/>
      <c r="AH16" s="20"/>
      <c r="AI16" s="20" t="s">
        <v>13</v>
      </c>
      <c r="AJ16" s="9" t="s">
        <v>67</v>
      </c>
      <c r="AK16" s="9" t="s">
        <v>67</v>
      </c>
    </row>
    <row r="17" spans="1:37" ht="13.5" x14ac:dyDescent="0.15">
      <c r="A17" s="4">
        <v>11</v>
      </c>
      <c r="B17" s="42" t="str">
        <f>IF('(様式４)申込書一覧表'!B19="","",'(様式４)申込書一覧表'!$G$4)</f>
        <v/>
      </c>
      <c r="C17" s="42"/>
      <c r="D17" s="42"/>
      <c r="E17" s="42"/>
      <c r="F17" s="42" t="str">
        <f>IF('(様式４)申込書一覧表'!D19="","",'(様式４)申込書一覧表'!D19)</f>
        <v/>
      </c>
      <c r="G17" s="42" t="str">
        <f>IF('(様式４)申込書一覧表'!J19="","",'(様式４)申込書一覧表'!J19)</f>
        <v/>
      </c>
      <c r="H17" s="42"/>
      <c r="I17" s="42" t="str">
        <f>IF('(様式４)申込書一覧表'!B19="","",'(様式４)申込書一覧表'!B19&amp;"子")</f>
        <v/>
      </c>
      <c r="J17" s="42" t="str">
        <f>IF('(様式４)申込書一覧表'!N19="","",'(様式４)申込書一覧表'!N19)</f>
        <v/>
      </c>
      <c r="K17" s="42" t="str">
        <f t="shared" si="3"/>
        <v/>
      </c>
      <c r="L17" s="42"/>
      <c r="M17" s="42" t="str">
        <f>IF(I17="","",'(様式４)申込書一覧表'!$G$3)</f>
        <v/>
      </c>
      <c r="N17" s="42" t="str">
        <f>IF('(様式４)申込書一覧表'!P19="","",'(様式４)申込書一覧表'!P19)</f>
        <v/>
      </c>
      <c r="O17" s="42"/>
      <c r="P17" s="42" t="str">
        <f>IF('(様式４)申込書一覧表'!T19="","",'(様式４)申込書一覧表'!T19)</f>
        <v/>
      </c>
      <c r="Q17" s="42" t="str">
        <f>IF('(様式４)申込書一覧表'!X19="","",'(様式４)申込書一覧表'!X19)</f>
        <v/>
      </c>
      <c r="R17" s="42" t="str">
        <f>IF('(様式４)申込書一覧表'!Z19="","",'(様式４)申込書一覧表'!Z19)</f>
        <v/>
      </c>
      <c r="S17" s="42"/>
      <c r="T17" s="42" t="str">
        <f>IF('(様式４)申込書一覧表'!AD19="","",'(様式４)申込書一覧表'!AD19)</f>
        <v/>
      </c>
      <c r="U17" s="42" t="str">
        <f>IF('(様式４)申込書一覧表'!AH19="","",'(様式４)申込書一覧表'!AH19)</f>
        <v/>
      </c>
      <c r="V17" s="42" t="str">
        <f>IF(B17="","",IF('(様式４)申込書一覧表'!AJ19="","",I17&amp;'(様式４)申込書一覧表'!AJ19))</f>
        <v/>
      </c>
      <c r="W17" s="42"/>
      <c r="X17" s="49" t="str">
        <f>IF(V17="","",IF(I17="男子",VLOOKUP('(様式４)申込書一覧表'!AJ19,'(様式４)申込書一覧表'!$A$52:$S$54,8),VLOOKUP('(様式４)申込書一覧表'!AJ19,'(様式４)申込書一覧表'!$A$52:$S$54,15)))</f>
        <v/>
      </c>
      <c r="Y17" s="42" t="str">
        <f>IF(V17="","",IF(I17="男子",VLOOKUP('(様式４)申込書一覧表'!AJ19,'(様式４)申込書一覧表'!$A$52:$S$54,6),VLOOKUP('(様式４)申込書一覧表'!AJ19,'(様式４)申込書一覧表'!$A$52:$S$54,13)))</f>
        <v/>
      </c>
      <c r="Z17" s="1"/>
      <c r="AA17" s="20">
        <f t="shared" si="0"/>
        <v>2</v>
      </c>
      <c r="AB17" s="20" t="str">
        <f t="shared" si="1"/>
        <v/>
      </c>
      <c r="AC17" s="20">
        <f t="shared" si="2"/>
        <v>1</v>
      </c>
      <c r="AE17" s="20"/>
      <c r="AF17" s="20"/>
      <c r="AG17" s="20"/>
      <c r="AH17" s="20"/>
      <c r="AI17" s="20" t="s">
        <v>36</v>
      </c>
      <c r="AJ17" s="9" t="s">
        <v>68</v>
      </c>
      <c r="AK17" s="9" t="s">
        <v>68</v>
      </c>
    </row>
    <row r="18" spans="1:37" ht="13.5" x14ac:dyDescent="0.15">
      <c r="A18" s="4">
        <v>12</v>
      </c>
      <c r="B18" s="42" t="str">
        <f>IF('(様式４)申込書一覧表'!B20="","",'(様式４)申込書一覧表'!$G$4)</f>
        <v/>
      </c>
      <c r="C18" s="42"/>
      <c r="D18" s="42"/>
      <c r="E18" s="42"/>
      <c r="F18" s="42" t="str">
        <f>IF('(様式４)申込書一覧表'!D20="","",'(様式４)申込書一覧表'!D20)</f>
        <v/>
      </c>
      <c r="G18" s="42" t="str">
        <f>IF('(様式４)申込書一覧表'!J20="","",'(様式４)申込書一覧表'!J20)</f>
        <v/>
      </c>
      <c r="H18" s="42"/>
      <c r="I18" s="42" t="str">
        <f>IF('(様式４)申込書一覧表'!B20="","",'(様式４)申込書一覧表'!B20&amp;"子")</f>
        <v/>
      </c>
      <c r="J18" s="42" t="str">
        <f>IF('(様式４)申込書一覧表'!N20="","",'(様式４)申込書一覧表'!N20)</f>
        <v/>
      </c>
      <c r="K18" s="42" t="str">
        <f t="shared" si="3"/>
        <v/>
      </c>
      <c r="L18" s="42"/>
      <c r="M18" s="42" t="str">
        <f>IF(I18="","",'(様式４)申込書一覧表'!$G$3)</f>
        <v/>
      </c>
      <c r="N18" s="42" t="str">
        <f>IF('(様式４)申込書一覧表'!P20="","",'(様式４)申込書一覧表'!P20)</f>
        <v/>
      </c>
      <c r="O18" s="42"/>
      <c r="P18" s="42" t="str">
        <f>IF('(様式４)申込書一覧表'!T20="","",'(様式４)申込書一覧表'!T20)</f>
        <v/>
      </c>
      <c r="Q18" s="42" t="str">
        <f>IF('(様式４)申込書一覧表'!X20="","",'(様式４)申込書一覧表'!X20)</f>
        <v/>
      </c>
      <c r="R18" s="42" t="str">
        <f>IF('(様式４)申込書一覧表'!Z20="","",'(様式４)申込書一覧表'!Z20)</f>
        <v/>
      </c>
      <c r="S18" s="42"/>
      <c r="T18" s="42" t="str">
        <f>IF('(様式４)申込書一覧表'!AD20="","",'(様式４)申込書一覧表'!AD20)</f>
        <v/>
      </c>
      <c r="U18" s="42" t="str">
        <f>IF('(様式４)申込書一覧表'!AH20="","",'(様式４)申込書一覧表'!AH20)</f>
        <v/>
      </c>
      <c r="V18" s="42" t="str">
        <f>IF(B18="","",IF('(様式４)申込書一覧表'!AJ20="","",I18&amp;'(様式４)申込書一覧表'!AJ20))</f>
        <v/>
      </c>
      <c r="W18" s="42"/>
      <c r="X18" s="49" t="str">
        <f>IF(V18="","",IF(I18="男子",VLOOKUP('(様式４)申込書一覧表'!AJ20,'(様式４)申込書一覧表'!$A$52:$S$54,8),VLOOKUP('(様式４)申込書一覧表'!AJ20,'(様式４)申込書一覧表'!$A$52:$S$54,15)))</f>
        <v/>
      </c>
      <c r="Y18" s="42" t="str">
        <f>IF(V18="","",IF(I18="男子",VLOOKUP('(様式４)申込書一覧表'!AJ20,'(様式４)申込書一覧表'!$A$52:$S$54,6),VLOOKUP('(様式４)申込書一覧表'!AJ20,'(様式４)申込書一覧表'!$A$52:$S$54,13)))</f>
        <v/>
      </c>
      <c r="Z18" s="1"/>
      <c r="AA18" s="20">
        <f t="shared" si="0"/>
        <v>2</v>
      </c>
      <c r="AB18" s="20" t="str">
        <f t="shared" si="1"/>
        <v/>
      </c>
      <c r="AC18" s="20">
        <f t="shared" si="2"/>
        <v>1</v>
      </c>
      <c r="AE18" s="20"/>
      <c r="AF18" s="20"/>
      <c r="AG18" s="20"/>
      <c r="AH18" s="20"/>
      <c r="AI18" s="20" t="s">
        <v>37</v>
      </c>
      <c r="AJ18" s="9" t="s">
        <v>56</v>
      </c>
      <c r="AK18" s="9" t="s">
        <v>56</v>
      </c>
    </row>
    <row r="19" spans="1:37" ht="13.5" x14ac:dyDescent="0.15">
      <c r="A19" s="4">
        <v>13</v>
      </c>
      <c r="B19" s="42" t="str">
        <f>IF('(様式４)申込書一覧表'!B21="","",'(様式４)申込書一覧表'!$G$4)</f>
        <v/>
      </c>
      <c r="C19" s="42"/>
      <c r="D19" s="42"/>
      <c r="E19" s="42"/>
      <c r="F19" s="42" t="str">
        <f>IF('(様式４)申込書一覧表'!D21="","",'(様式４)申込書一覧表'!D21)</f>
        <v/>
      </c>
      <c r="G19" s="42" t="str">
        <f>IF('(様式４)申込書一覧表'!J21="","",'(様式４)申込書一覧表'!J21)</f>
        <v/>
      </c>
      <c r="H19" s="42"/>
      <c r="I19" s="42" t="str">
        <f>IF('(様式４)申込書一覧表'!B21="","",'(様式４)申込書一覧表'!B21&amp;"子")</f>
        <v/>
      </c>
      <c r="J19" s="42" t="str">
        <f>IF('(様式４)申込書一覧表'!N21="","",'(様式４)申込書一覧表'!N21)</f>
        <v/>
      </c>
      <c r="K19" s="42" t="str">
        <f t="shared" si="3"/>
        <v/>
      </c>
      <c r="L19" s="42"/>
      <c r="M19" s="42" t="str">
        <f>IF(I19="","",'(様式４)申込書一覧表'!$G$3)</f>
        <v/>
      </c>
      <c r="N19" s="42" t="str">
        <f>IF('(様式４)申込書一覧表'!P21="","",'(様式４)申込書一覧表'!P21)</f>
        <v/>
      </c>
      <c r="O19" s="42"/>
      <c r="P19" s="42" t="str">
        <f>IF('(様式４)申込書一覧表'!T21="","",'(様式４)申込書一覧表'!T21)</f>
        <v/>
      </c>
      <c r="Q19" s="42" t="str">
        <f>IF('(様式４)申込書一覧表'!X21="","",'(様式４)申込書一覧表'!X21)</f>
        <v/>
      </c>
      <c r="R19" s="42" t="str">
        <f>IF('(様式４)申込書一覧表'!Z21="","",'(様式４)申込書一覧表'!Z21)</f>
        <v/>
      </c>
      <c r="S19" s="42"/>
      <c r="T19" s="42" t="str">
        <f>IF('(様式４)申込書一覧表'!AD21="","",'(様式４)申込書一覧表'!AD21)</f>
        <v/>
      </c>
      <c r="U19" s="42" t="str">
        <f>IF('(様式４)申込書一覧表'!AH21="","",'(様式４)申込書一覧表'!AH21)</f>
        <v/>
      </c>
      <c r="V19" s="42" t="str">
        <f>IF(B19="","",IF('(様式４)申込書一覧表'!AJ21="","",I19&amp;'(様式４)申込書一覧表'!AJ21))</f>
        <v/>
      </c>
      <c r="W19" s="42"/>
      <c r="X19" s="49" t="str">
        <f>IF(V19="","",IF(I19="男子",VLOOKUP('(様式４)申込書一覧表'!AJ21,'(様式４)申込書一覧表'!$A$52:$S$54,8),VLOOKUP('(様式４)申込書一覧表'!AJ21,'(様式４)申込書一覧表'!$A$52:$S$54,15)))</f>
        <v/>
      </c>
      <c r="Y19" s="42" t="str">
        <f>IF(V19="","",IF(I19="男子",VLOOKUP('(様式４)申込書一覧表'!AJ21,'(様式４)申込書一覧表'!$A$52:$S$54,6),VLOOKUP('(様式４)申込書一覧表'!AJ21,'(様式４)申込書一覧表'!$A$52:$S$54,13)))</f>
        <v/>
      </c>
      <c r="Z19" s="1"/>
      <c r="AA19" s="20">
        <f t="shared" si="0"/>
        <v>2</v>
      </c>
      <c r="AB19" s="20" t="str">
        <f t="shared" si="1"/>
        <v/>
      </c>
      <c r="AC19" s="20">
        <f t="shared" si="2"/>
        <v>1</v>
      </c>
      <c r="AE19" s="20"/>
      <c r="AF19" s="20"/>
      <c r="AG19" s="20"/>
      <c r="AH19" s="20"/>
      <c r="AI19" s="20"/>
      <c r="AJ19" s="9" t="s">
        <v>53</v>
      </c>
      <c r="AK19" s="9" t="s">
        <v>53</v>
      </c>
    </row>
    <row r="20" spans="1:37" ht="13.5" x14ac:dyDescent="0.15">
      <c r="A20" s="4">
        <v>14</v>
      </c>
      <c r="B20" s="42" t="str">
        <f>IF('(様式４)申込書一覧表'!B22="","",'(様式４)申込書一覧表'!$G$4)</f>
        <v/>
      </c>
      <c r="C20" s="42"/>
      <c r="D20" s="42"/>
      <c r="E20" s="42"/>
      <c r="F20" s="42" t="str">
        <f>IF('(様式４)申込書一覧表'!D22="","",'(様式４)申込書一覧表'!D22)</f>
        <v/>
      </c>
      <c r="G20" s="42" t="str">
        <f>IF('(様式４)申込書一覧表'!J22="","",'(様式４)申込書一覧表'!J22)</f>
        <v/>
      </c>
      <c r="H20" s="42"/>
      <c r="I20" s="42" t="str">
        <f>IF('(様式４)申込書一覧表'!B22="","",'(様式４)申込書一覧表'!B22&amp;"子")</f>
        <v/>
      </c>
      <c r="J20" s="42" t="str">
        <f>IF('(様式４)申込書一覧表'!N22="","",'(様式４)申込書一覧表'!N22)</f>
        <v/>
      </c>
      <c r="K20" s="42" t="str">
        <f t="shared" si="3"/>
        <v/>
      </c>
      <c r="L20" s="42"/>
      <c r="M20" s="42" t="str">
        <f>IF(I20="","",'(様式４)申込書一覧表'!$G$3)</f>
        <v/>
      </c>
      <c r="N20" s="42" t="str">
        <f>IF('(様式４)申込書一覧表'!P22="","",'(様式４)申込書一覧表'!P22)</f>
        <v/>
      </c>
      <c r="O20" s="42"/>
      <c r="P20" s="42" t="str">
        <f>IF('(様式４)申込書一覧表'!T22="","",'(様式４)申込書一覧表'!T22)</f>
        <v/>
      </c>
      <c r="Q20" s="42" t="str">
        <f>IF('(様式４)申込書一覧表'!X22="","",'(様式４)申込書一覧表'!X22)</f>
        <v/>
      </c>
      <c r="R20" s="42" t="str">
        <f>IF('(様式４)申込書一覧表'!Z22="","",'(様式４)申込書一覧表'!Z22)</f>
        <v/>
      </c>
      <c r="S20" s="42"/>
      <c r="T20" s="42" t="str">
        <f>IF('(様式４)申込書一覧表'!AD22="","",'(様式４)申込書一覧表'!AD22)</f>
        <v/>
      </c>
      <c r="U20" s="42" t="str">
        <f>IF('(様式４)申込書一覧表'!AH22="","",'(様式４)申込書一覧表'!AH22)</f>
        <v/>
      </c>
      <c r="V20" s="42" t="str">
        <f>IF(B20="","",IF('(様式４)申込書一覧表'!AJ22="","",I20&amp;'(様式４)申込書一覧表'!AJ22))</f>
        <v/>
      </c>
      <c r="W20" s="42"/>
      <c r="X20" s="49" t="str">
        <f>IF(V20="","",IF(I20="男子",VLOOKUP('(様式４)申込書一覧表'!AJ22,'(様式４)申込書一覧表'!$A$52:$S$54,8),VLOOKUP('(様式４)申込書一覧表'!AJ22,'(様式４)申込書一覧表'!$A$52:$S$54,15)))</f>
        <v/>
      </c>
      <c r="Y20" s="42" t="str">
        <f>IF(V20="","",IF(I20="男子",VLOOKUP('(様式４)申込書一覧表'!AJ22,'(様式４)申込書一覧表'!$A$52:$S$54,6),VLOOKUP('(様式４)申込書一覧表'!AJ22,'(様式４)申込書一覧表'!$A$52:$S$54,13)))</f>
        <v/>
      </c>
      <c r="Z20" s="1"/>
      <c r="AA20" s="20">
        <f t="shared" si="0"/>
        <v>2</v>
      </c>
      <c r="AB20" s="20" t="str">
        <f t="shared" si="1"/>
        <v/>
      </c>
      <c r="AC20" s="20">
        <f t="shared" si="2"/>
        <v>1</v>
      </c>
      <c r="AE20" s="20"/>
      <c r="AF20" s="20"/>
      <c r="AG20" s="20"/>
      <c r="AH20" s="20"/>
      <c r="AI20" s="20"/>
      <c r="AJ20" s="9" t="s">
        <v>58</v>
      </c>
      <c r="AK20" s="9" t="s">
        <v>58</v>
      </c>
    </row>
    <row r="21" spans="1:37" ht="13.5" x14ac:dyDescent="0.15">
      <c r="A21" s="4">
        <v>15</v>
      </c>
      <c r="B21" s="42" t="str">
        <f>IF('(様式４)申込書一覧表'!B23="","",'(様式４)申込書一覧表'!$G$4)</f>
        <v/>
      </c>
      <c r="C21" s="42"/>
      <c r="D21" s="42"/>
      <c r="E21" s="42"/>
      <c r="F21" s="42" t="str">
        <f>IF('(様式４)申込書一覧表'!D23="","",'(様式４)申込書一覧表'!D23)</f>
        <v/>
      </c>
      <c r="G21" s="42" t="str">
        <f>IF('(様式４)申込書一覧表'!J23="","",'(様式４)申込書一覧表'!J23)</f>
        <v/>
      </c>
      <c r="H21" s="42"/>
      <c r="I21" s="42" t="str">
        <f>IF('(様式４)申込書一覧表'!B23="","",'(様式４)申込書一覧表'!B23&amp;"子")</f>
        <v/>
      </c>
      <c r="J21" s="42" t="str">
        <f>IF('(様式４)申込書一覧表'!N23="","",'(様式４)申込書一覧表'!N23)</f>
        <v/>
      </c>
      <c r="K21" s="42" t="str">
        <f t="shared" si="3"/>
        <v/>
      </c>
      <c r="L21" s="42"/>
      <c r="M21" s="42" t="str">
        <f>IF(I21="","",'(様式４)申込書一覧表'!$G$3)</f>
        <v/>
      </c>
      <c r="N21" s="42" t="str">
        <f>IF('(様式４)申込書一覧表'!P23="","",'(様式４)申込書一覧表'!P23)</f>
        <v/>
      </c>
      <c r="O21" s="42"/>
      <c r="P21" s="42" t="str">
        <f>IF('(様式４)申込書一覧表'!T23="","",'(様式４)申込書一覧表'!T23)</f>
        <v/>
      </c>
      <c r="Q21" s="42" t="str">
        <f>IF('(様式４)申込書一覧表'!X23="","",'(様式４)申込書一覧表'!X23)</f>
        <v/>
      </c>
      <c r="R21" s="42" t="str">
        <f>IF('(様式４)申込書一覧表'!Z23="","",'(様式４)申込書一覧表'!Z23)</f>
        <v/>
      </c>
      <c r="S21" s="42"/>
      <c r="T21" s="42" t="str">
        <f>IF('(様式４)申込書一覧表'!AD23="","",'(様式４)申込書一覧表'!AD23)</f>
        <v/>
      </c>
      <c r="U21" s="42" t="str">
        <f>IF('(様式４)申込書一覧表'!AH23="","",'(様式４)申込書一覧表'!AH23)</f>
        <v/>
      </c>
      <c r="V21" s="42" t="str">
        <f>IF(B21="","",IF('(様式４)申込書一覧表'!AJ23="","",I21&amp;'(様式４)申込書一覧表'!AJ23))</f>
        <v/>
      </c>
      <c r="W21" s="42"/>
      <c r="X21" s="49" t="str">
        <f>IF(V21="","",IF(I21="男子",VLOOKUP('(様式４)申込書一覧表'!AJ23,'(様式４)申込書一覧表'!$A$52:$S$54,8),VLOOKUP('(様式４)申込書一覧表'!AJ23,'(様式４)申込書一覧表'!$A$52:$S$54,15)))</f>
        <v/>
      </c>
      <c r="Y21" s="42" t="str">
        <f>IF(V21="","",IF(I21="男子",VLOOKUP('(様式４)申込書一覧表'!AJ23,'(様式４)申込書一覧表'!$A$52:$S$54,6),VLOOKUP('(様式４)申込書一覧表'!AJ23,'(様式４)申込書一覧表'!$A$52:$S$54,13)))</f>
        <v/>
      </c>
      <c r="Z21" s="1"/>
      <c r="AA21" s="20">
        <f t="shared" si="0"/>
        <v>2</v>
      </c>
      <c r="AB21" s="20" t="str">
        <f t="shared" si="1"/>
        <v/>
      </c>
      <c r="AC21" s="20">
        <f t="shared" si="2"/>
        <v>1</v>
      </c>
      <c r="AE21" s="20"/>
      <c r="AF21" s="20"/>
      <c r="AG21" s="20"/>
      <c r="AH21" s="20"/>
      <c r="AI21" s="20"/>
      <c r="AJ21" s="9" t="s">
        <v>57</v>
      </c>
      <c r="AK21" s="9" t="s">
        <v>57</v>
      </c>
    </row>
    <row r="22" spans="1:37" ht="13.5" x14ac:dyDescent="0.15">
      <c r="A22" s="4">
        <v>16</v>
      </c>
      <c r="B22" s="42" t="str">
        <f>IF('(様式４)申込書一覧表'!B24="","",'(様式４)申込書一覧表'!$G$4)</f>
        <v/>
      </c>
      <c r="C22" s="42"/>
      <c r="D22" s="42"/>
      <c r="E22" s="42"/>
      <c r="F22" s="42" t="str">
        <f>IF('(様式４)申込書一覧表'!D24="","",'(様式４)申込書一覧表'!D24)</f>
        <v/>
      </c>
      <c r="G22" s="42" t="str">
        <f>IF('(様式４)申込書一覧表'!J24="","",'(様式４)申込書一覧表'!J24)</f>
        <v/>
      </c>
      <c r="H22" s="42"/>
      <c r="I22" s="42" t="str">
        <f>IF('(様式４)申込書一覧表'!B24="","",'(様式４)申込書一覧表'!B24&amp;"子")</f>
        <v/>
      </c>
      <c r="J22" s="42" t="str">
        <f>IF('(様式４)申込書一覧表'!N24="","",'(様式４)申込書一覧表'!N24)</f>
        <v/>
      </c>
      <c r="K22" s="42" t="str">
        <f t="shared" si="3"/>
        <v/>
      </c>
      <c r="L22" s="42"/>
      <c r="M22" s="42" t="str">
        <f>IF(I22="","",'(様式４)申込書一覧表'!$G$3)</f>
        <v/>
      </c>
      <c r="N22" s="42" t="str">
        <f>IF('(様式４)申込書一覧表'!P24="","",'(様式４)申込書一覧表'!P24)</f>
        <v/>
      </c>
      <c r="O22" s="42"/>
      <c r="P22" s="42" t="str">
        <f>IF('(様式４)申込書一覧表'!T24="","",'(様式４)申込書一覧表'!T24)</f>
        <v/>
      </c>
      <c r="Q22" s="42" t="str">
        <f>IF('(様式４)申込書一覧表'!X24="","",'(様式４)申込書一覧表'!X24)</f>
        <v/>
      </c>
      <c r="R22" s="42" t="str">
        <f>IF('(様式４)申込書一覧表'!Z24="","",'(様式４)申込書一覧表'!Z24)</f>
        <v/>
      </c>
      <c r="S22" s="42"/>
      <c r="T22" s="42" t="str">
        <f>IF('(様式４)申込書一覧表'!AD24="","",'(様式４)申込書一覧表'!AD24)</f>
        <v/>
      </c>
      <c r="U22" s="42" t="str">
        <f>IF('(様式４)申込書一覧表'!AH24="","",'(様式４)申込書一覧表'!AH24)</f>
        <v/>
      </c>
      <c r="V22" s="42" t="str">
        <f>IF(B22="","",IF('(様式４)申込書一覧表'!AJ24="","",I22&amp;'(様式４)申込書一覧表'!AJ24))</f>
        <v/>
      </c>
      <c r="W22" s="42"/>
      <c r="X22" s="49" t="str">
        <f>IF(V22="","",IF(I22="男子",VLOOKUP('(様式４)申込書一覧表'!AJ24,'(様式４)申込書一覧表'!$A$52:$S$54,8),VLOOKUP('(様式４)申込書一覧表'!AJ24,'(様式４)申込書一覧表'!$A$52:$S$54,15)))</f>
        <v/>
      </c>
      <c r="Y22" s="42" t="str">
        <f>IF(V22="","",IF(I22="男子",VLOOKUP('(様式４)申込書一覧表'!AJ24,'(様式４)申込書一覧表'!$A$52:$S$54,6),VLOOKUP('(様式４)申込書一覧表'!AJ24,'(様式４)申込書一覧表'!$A$52:$S$54,13)))</f>
        <v/>
      </c>
      <c r="Z22" s="1"/>
      <c r="AA22" s="20">
        <f t="shared" si="0"/>
        <v>2</v>
      </c>
      <c r="AB22" s="20" t="str">
        <f t="shared" si="1"/>
        <v/>
      </c>
      <c r="AC22" s="20">
        <f t="shared" si="2"/>
        <v>1</v>
      </c>
      <c r="AE22" s="20"/>
      <c r="AF22" s="20"/>
      <c r="AG22" s="20"/>
      <c r="AH22" s="20"/>
      <c r="AI22" s="20"/>
      <c r="AJ22" s="9" t="s">
        <v>54</v>
      </c>
      <c r="AK22" s="9" t="s">
        <v>54</v>
      </c>
    </row>
    <row r="23" spans="1:37" ht="13.5" x14ac:dyDescent="0.15">
      <c r="A23" s="4">
        <v>17</v>
      </c>
      <c r="B23" s="42" t="str">
        <f>IF('(様式４)申込書一覧表'!B25="","",'(様式４)申込書一覧表'!$G$4)</f>
        <v/>
      </c>
      <c r="C23" s="42"/>
      <c r="D23" s="42"/>
      <c r="E23" s="42"/>
      <c r="F23" s="42" t="str">
        <f>IF('(様式４)申込書一覧表'!D25="","",'(様式４)申込書一覧表'!D25)</f>
        <v/>
      </c>
      <c r="G23" s="42" t="str">
        <f>IF('(様式４)申込書一覧表'!J25="","",'(様式４)申込書一覧表'!J25)</f>
        <v/>
      </c>
      <c r="H23" s="42"/>
      <c r="I23" s="42" t="str">
        <f>IF('(様式４)申込書一覧表'!B25="","",'(様式４)申込書一覧表'!B25&amp;"子")</f>
        <v/>
      </c>
      <c r="J23" s="42" t="str">
        <f>IF('(様式４)申込書一覧表'!N25="","",'(様式４)申込書一覧表'!N25)</f>
        <v/>
      </c>
      <c r="K23" s="42" t="str">
        <f t="shared" si="3"/>
        <v/>
      </c>
      <c r="L23" s="42"/>
      <c r="M23" s="42" t="str">
        <f>IF(I23="","",'(様式４)申込書一覧表'!$G$3)</f>
        <v/>
      </c>
      <c r="N23" s="42" t="str">
        <f>IF('(様式４)申込書一覧表'!P25="","",'(様式４)申込書一覧表'!P25)</f>
        <v/>
      </c>
      <c r="O23" s="42"/>
      <c r="P23" s="42" t="str">
        <f>IF('(様式４)申込書一覧表'!T25="","",'(様式４)申込書一覧表'!T25)</f>
        <v/>
      </c>
      <c r="Q23" s="42" t="str">
        <f>IF('(様式４)申込書一覧表'!X25="","",'(様式４)申込書一覧表'!X25)</f>
        <v/>
      </c>
      <c r="R23" s="42" t="str">
        <f>IF('(様式４)申込書一覧表'!Z25="","",'(様式４)申込書一覧表'!Z25)</f>
        <v/>
      </c>
      <c r="S23" s="42"/>
      <c r="T23" s="42" t="str">
        <f>IF('(様式４)申込書一覧表'!AD25="","",'(様式４)申込書一覧表'!AD25)</f>
        <v/>
      </c>
      <c r="U23" s="42" t="str">
        <f>IF('(様式４)申込書一覧表'!AH25="","",'(様式４)申込書一覧表'!AH25)</f>
        <v/>
      </c>
      <c r="V23" s="42" t="str">
        <f>IF(B23="","",IF('(様式４)申込書一覧表'!AJ25="","",I23&amp;'(様式４)申込書一覧表'!AJ25))</f>
        <v/>
      </c>
      <c r="W23" s="42"/>
      <c r="X23" s="49" t="str">
        <f>IF(V23="","",IF(I23="男子",VLOOKUP('(様式４)申込書一覧表'!AJ25,'(様式４)申込書一覧表'!$A$52:$S$54,8),VLOOKUP('(様式４)申込書一覧表'!AJ25,'(様式４)申込書一覧表'!$A$52:$S$54,15)))</f>
        <v/>
      </c>
      <c r="Y23" s="42" t="str">
        <f>IF(V23="","",IF(I23="男子",VLOOKUP('(様式４)申込書一覧表'!AJ25,'(様式４)申込書一覧表'!$A$52:$S$54,6),VLOOKUP('(様式４)申込書一覧表'!AJ25,'(様式４)申込書一覧表'!$A$52:$S$54,13)))</f>
        <v/>
      </c>
      <c r="Z23" s="1"/>
      <c r="AA23" s="20">
        <f t="shared" si="0"/>
        <v>2</v>
      </c>
      <c r="AB23" s="20" t="str">
        <f t="shared" si="1"/>
        <v/>
      </c>
      <c r="AC23" s="20">
        <f t="shared" si="2"/>
        <v>1</v>
      </c>
      <c r="AE23" s="20"/>
      <c r="AF23" s="20"/>
      <c r="AG23" s="20"/>
      <c r="AH23" s="20"/>
      <c r="AI23" s="20"/>
      <c r="AJ23" s="9" t="s">
        <v>55</v>
      </c>
      <c r="AK23" s="9" t="s">
        <v>55</v>
      </c>
    </row>
    <row r="24" spans="1:37" ht="13.5" x14ac:dyDescent="0.15">
      <c r="A24" s="4">
        <v>18</v>
      </c>
      <c r="B24" s="42" t="str">
        <f>IF('(様式４)申込書一覧表'!B26="","",'(様式４)申込書一覧表'!$G$4)</f>
        <v/>
      </c>
      <c r="C24" s="42"/>
      <c r="D24" s="42"/>
      <c r="E24" s="42"/>
      <c r="F24" s="42" t="str">
        <f>IF('(様式４)申込書一覧表'!D26="","",'(様式４)申込書一覧表'!D26)</f>
        <v/>
      </c>
      <c r="G24" s="42" t="str">
        <f>IF('(様式４)申込書一覧表'!J26="","",'(様式４)申込書一覧表'!J26)</f>
        <v/>
      </c>
      <c r="H24" s="42"/>
      <c r="I24" s="42" t="str">
        <f>IF('(様式４)申込書一覧表'!B26="","",'(様式４)申込書一覧表'!B26&amp;"子")</f>
        <v/>
      </c>
      <c r="J24" s="42" t="str">
        <f>IF('(様式４)申込書一覧表'!N26="","",'(様式４)申込書一覧表'!N26)</f>
        <v/>
      </c>
      <c r="K24" s="42" t="str">
        <f t="shared" si="3"/>
        <v/>
      </c>
      <c r="L24" s="42"/>
      <c r="M24" s="42" t="str">
        <f>IF(I24="","",'(様式４)申込書一覧表'!$G$3)</f>
        <v/>
      </c>
      <c r="N24" s="42" t="str">
        <f>IF('(様式４)申込書一覧表'!P26="","",'(様式４)申込書一覧表'!P26)</f>
        <v/>
      </c>
      <c r="O24" s="42"/>
      <c r="P24" s="42" t="str">
        <f>IF('(様式４)申込書一覧表'!T26="","",'(様式４)申込書一覧表'!T26)</f>
        <v/>
      </c>
      <c r="Q24" s="42" t="str">
        <f>IF('(様式４)申込書一覧表'!X26="","",'(様式４)申込書一覧表'!X26)</f>
        <v/>
      </c>
      <c r="R24" s="42" t="str">
        <f>IF('(様式４)申込書一覧表'!Z26="","",'(様式４)申込書一覧表'!Z26)</f>
        <v/>
      </c>
      <c r="S24" s="42"/>
      <c r="T24" s="42" t="str">
        <f>IF('(様式４)申込書一覧表'!AD26="","",'(様式４)申込書一覧表'!AD26)</f>
        <v/>
      </c>
      <c r="U24" s="42" t="str">
        <f>IF('(様式４)申込書一覧表'!AH26="","",'(様式４)申込書一覧表'!AH26)</f>
        <v/>
      </c>
      <c r="V24" s="42" t="str">
        <f>IF(B24="","",IF('(様式４)申込書一覧表'!AJ26="","",I24&amp;'(様式４)申込書一覧表'!AJ26))</f>
        <v/>
      </c>
      <c r="W24" s="42"/>
      <c r="X24" s="49" t="str">
        <f>IF(V24="","",IF(I24="男子",VLOOKUP('(様式４)申込書一覧表'!AJ26,'(様式４)申込書一覧表'!$A$52:$S$54,8),VLOOKUP('(様式４)申込書一覧表'!AJ26,'(様式４)申込書一覧表'!$A$52:$S$54,15)))</f>
        <v/>
      </c>
      <c r="Y24" s="42" t="str">
        <f>IF(V24="","",IF(I24="男子",VLOOKUP('(様式４)申込書一覧表'!AJ26,'(様式４)申込書一覧表'!$A$52:$S$54,6),VLOOKUP('(様式４)申込書一覧表'!AJ26,'(様式４)申込書一覧表'!$A$52:$S$54,13)))</f>
        <v/>
      </c>
      <c r="Z24" s="1"/>
      <c r="AA24" s="20">
        <f t="shared" si="0"/>
        <v>2</v>
      </c>
      <c r="AB24" s="20" t="str">
        <f t="shared" si="1"/>
        <v/>
      </c>
      <c r="AC24" s="20">
        <f t="shared" si="2"/>
        <v>1</v>
      </c>
      <c r="AE24" s="20"/>
      <c r="AF24" s="20"/>
      <c r="AG24" s="20"/>
      <c r="AH24" s="20"/>
      <c r="AI24" s="20"/>
      <c r="AJ24" s="9" t="s">
        <v>69</v>
      </c>
      <c r="AK24" s="9" t="s">
        <v>69</v>
      </c>
    </row>
    <row r="25" spans="1:37" ht="13.5" x14ac:dyDescent="0.15">
      <c r="A25" s="4">
        <v>19</v>
      </c>
      <c r="B25" s="42" t="str">
        <f>IF('(様式４)申込書一覧表'!B27="","",'(様式４)申込書一覧表'!$G$4)</f>
        <v/>
      </c>
      <c r="C25" s="42"/>
      <c r="D25" s="42"/>
      <c r="E25" s="42"/>
      <c r="F25" s="42" t="str">
        <f>IF('(様式４)申込書一覧表'!D27="","",'(様式４)申込書一覧表'!D27)</f>
        <v/>
      </c>
      <c r="G25" s="42" t="str">
        <f>IF('(様式４)申込書一覧表'!J27="","",'(様式４)申込書一覧表'!J27)</f>
        <v/>
      </c>
      <c r="H25" s="42"/>
      <c r="I25" s="42" t="str">
        <f>IF('(様式４)申込書一覧表'!B27="","",'(様式４)申込書一覧表'!B27&amp;"子")</f>
        <v/>
      </c>
      <c r="J25" s="42" t="str">
        <f>IF('(様式４)申込書一覧表'!N27="","",'(様式４)申込書一覧表'!N27)</f>
        <v/>
      </c>
      <c r="K25" s="42" t="str">
        <f t="shared" si="3"/>
        <v/>
      </c>
      <c r="L25" s="42"/>
      <c r="M25" s="42" t="str">
        <f>IF(I25="","",'(様式４)申込書一覧表'!$G$3)</f>
        <v/>
      </c>
      <c r="N25" s="42" t="str">
        <f>IF('(様式４)申込書一覧表'!P27="","",'(様式４)申込書一覧表'!P27)</f>
        <v/>
      </c>
      <c r="O25" s="42"/>
      <c r="P25" s="42" t="str">
        <f>IF('(様式４)申込書一覧表'!T27="","",'(様式４)申込書一覧表'!T27)</f>
        <v/>
      </c>
      <c r="Q25" s="42" t="str">
        <f>IF('(様式４)申込書一覧表'!X27="","",'(様式４)申込書一覧表'!X27)</f>
        <v/>
      </c>
      <c r="R25" s="42" t="str">
        <f>IF('(様式４)申込書一覧表'!Z27="","",'(様式４)申込書一覧表'!Z27)</f>
        <v/>
      </c>
      <c r="S25" s="42"/>
      <c r="T25" s="42" t="str">
        <f>IF('(様式４)申込書一覧表'!AD27="","",'(様式４)申込書一覧表'!AD27)</f>
        <v/>
      </c>
      <c r="U25" s="42" t="str">
        <f>IF('(様式４)申込書一覧表'!AH27="","",'(様式４)申込書一覧表'!AH27)</f>
        <v/>
      </c>
      <c r="V25" s="42" t="str">
        <f>IF(B25="","",IF('(様式４)申込書一覧表'!AJ27="","",I25&amp;'(様式４)申込書一覧表'!AJ27))</f>
        <v/>
      </c>
      <c r="W25" s="42"/>
      <c r="X25" s="49" t="str">
        <f>IF(V25="","",IF(I25="男子",VLOOKUP('(様式４)申込書一覧表'!AJ27,'(様式４)申込書一覧表'!$A$52:$S$54,8),VLOOKUP('(様式４)申込書一覧表'!AJ27,'(様式４)申込書一覧表'!$A$52:$S$54,15)))</f>
        <v/>
      </c>
      <c r="Y25" s="42" t="str">
        <f>IF(V25="","",IF(I25="男子",VLOOKUP('(様式４)申込書一覧表'!AJ27,'(様式４)申込書一覧表'!$A$52:$S$54,6),VLOOKUP('(様式４)申込書一覧表'!AJ27,'(様式４)申込書一覧表'!$A$52:$S$54,13)))</f>
        <v/>
      </c>
      <c r="Z25" s="1"/>
      <c r="AA25" s="20">
        <f t="shared" si="0"/>
        <v>2</v>
      </c>
      <c r="AB25" s="20" t="str">
        <f t="shared" si="1"/>
        <v/>
      </c>
      <c r="AC25" s="20">
        <f t="shared" si="2"/>
        <v>1</v>
      </c>
      <c r="AE25" s="20"/>
      <c r="AF25" s="20"/>
      <c r="AG25" s="20"/>
      <c r="AH25" s="20"/>
      <c r="AI25" s="20"/>
      <c r="AJ25" s="9" t="s">
        <v>70</v>
      </c>
      <c r="AK25" s="9" t="s">
        <v>70</v>
      </c>
    </row>
    <row r="26" spans="1:37" ht="13.5" x14ac:dyDescent="0.15">
      <c r="A26" s="4">
        <v>20</v>
      </c>
      <c r="B26" s="42" t="str">
        <f>IF('(様式４)申込書一覧表'!B28="","",'(様式４)申込書一覧表'!$G$4)</f>
        <v/>
      </c>
      <c r="C26" s="42"/>
      <c r="D26" s="42"/>
      <c r="E26" s="42"/>
      <c r="F26" s="42" t="str">
        <f>IF('(様式４)申込書一覧表'!D28="","",'(様式４)申込書一覧表'!D28)</f>
        <v/>
      </c>
      <c r="G26" s="42" t="str">
        <f>IF('(様式４)申込書一覧表'!J28="","",'(様式４)申込書一覧表'!J28)</f>
        <v/>
      </c>
      <c r="H26" s="42"/>
      <c r="I26" s="42" t="str">
        <f>IF('(様式４)申込書一覧表'!B28="","",'(様式４)申込書一覧表'!B28&amp;"子")</f>
        <v/>
      </c>
      <c r="J26" s="42" t="str">
        <f>IF('(様式４)申込書一覧表'!N28="","",'(様式４)申込書一覧表'!N28)</f>
        <v/>
      </c>
      <c r="K26" s="42" t="str">
        <f t="shared" si="3"/>
        <v/>
      </c>
      <c r="L26" s="42"/>
      <c r="M26" s="42" t="str">
        <f>IF(I26="","",'(様式４)申込書一覧表'!$G$3)</f>
        <v/>
      </c>
      <c r="N26" s="42" t="str">
        <f>IF('(様式４)申込書一覧表'!P28="","",'(様式４)申込書一覧表'!P28)</f>
        <v/>
      </c>
      <c r="O26" s="42"/>
      <c r="P26" s="42" t="str">
        <f>IF('(様式４)申込書一覧表'!T28="","",'(様式４)申込書一覧表'!T28)</f>
        <v/>
      </c>
      <c r="Q26" s="42" t="str">
        <f>IF('(様式４)申込書一覧表'!X28="","",'(様式４)申込書一覧表'!X28)</f>
        <v/>
      </c>
      <c r="R26" s="42" t="str">
        <f>IF('(様式４)申込書一覧表'!Z28="","",'(様式４)申込書一覧表'!Z28)</f>
        <v/>
      </c>
      <c r="S26" s="42"/>
      <c r="T26" s="42" t="str">
        <f>IF('(様式４)申込書一覧表'!AD28="","",'(様式４)申込書一覧表'!AD28)</f>
        <v/>
      </c>
      <c r="U26" s="42" t="str">
        <f>IF('(様式４)申込書一覧表'!AH28="","",'(様式４)申込書一覧表'!AH28)</f>
        <v/>
      </c>
      <c r="V26" s="42" t="str">
        <f>IF(B26="","",IF('(様式４)申込書一覧表'!AJ28="","",I26&amp;'(様式４)申込書一覧表'!AJ28))</f>
        <v/>
      </c>
      <c r="W26" s="42"/>
      <c r="X26" s="49" t="str">
        <f>IF(V26="","",IF(I26="男子",VLOOKUP('(様式４)申込書一覧表'!AJ28,'(様式４)申込書一覧表'!$A$52:$S$54,8),VLOOKUP('(様式４)申込書一覧表'!AJ28,'(様式４)申込書一覧表'!$A$52:$S$54,15)))</f>
        <v/>
      </c>
      <c r="Y26" s="42" t="str">
        <f>IF(V26="","",IF(I26="男子",VLOOKUP('(様式４)申込書一覧表'!AJ28,'(様式４)申込書一覧表'!$A$52:$S$54,6),VLOOKUP('(様式４)申込書一覧表'!AJ28,'(様式４)申込書一覧表'!$A$52:$S$54,13)))</f>
        <v/>
      </c>
      <c r="Z26" s="1"/>
      <c r="AA26" s="20">
        <f t="shared" si="0"/>
        <v>2</v>
      </c>
      <c r="AB26" s="20" t="str">
        <f t="shared" si="1"/>
        <v/>
      </c>
      <c r="AC26" s="20">
        <f t="shared" si="2"/>
        <v>1</v>
      </c>
      <c r="AE26" s="20"/>
      <c r="AF26" s="20"/>
      <c r="AG26" s="20"/>
      <c r="AH26" s="20"/>
      <c r="AI26" s="20"/>
      <c r="AJ26" s="9" t="s">
        <v>71</v>
      </c>
      <c r="AK26" s="9" t="s">
        <v>71</v>
      </c>
    </row>
    <row r="27" spans="1:37" ht="13.5" x14ac:dyDescent="0.15">
      <c r="A27" s="4">
        <v>21</v>
      </c>
      <c r="B27" s="42" t="str">
        <f>IF('(様式４)申込書一覧表'!B29="","",'(様式４)申込書一覧表'!$G$4)</f>
        <v/>
      </c>
      <c r="C27" s="42"/>
      <c r="D27" s="42"/>
      <c r="E27" s="42"/>
      <c r="F27" s="42" t="str">
        <f>IF('(様式４)申込書一覧表'!D29="","",'(様式４)申込書一覧表'!D29)</f>
        <v/>
      </c>
      <c r="G27" s="42" t="str">
        <f>IF('(様式４)申込書一覧表'!J29="","",'(様式４)申込書一覧表'!J29)</f>
        <v/>
      </c>
      <c r="H27" s="42"/>
      <c r="I27" s="42" t="str">
        <f>IF('(様式４)申込書一覧表'!B29="","",'(様式４)申込書一覧表'!B29&amp;"子")</f>
        <v/>
      </c>
      <c r="J27" s="42" t="str">
        <f>IF('(様式４)申込書一覧表'!N29="","",'(様式４)申込書一覧表'!N29)</f>
        <v/>
      </c>
      <c r="K27" s="42" t="str">
        <f t="shared" si="3"/>
        <v/>
      </c>
      <c r="L27" s="42"/>
      <c r="M27" s="42" t="str">
        <f>IF(I27="","",'(様式４)申込書一覧表'!$G$3)</f>
        <v/>
      </c>
      <c r="N27" s="42" t="str">
        <f>IF('(様式４)申込書一覧表'!P29="","",'(様式４)申込書一覧表'!P29)</f>
        <v/>
      </c>
      <c r="O27" s="42"/>
      <c r="P27" s="42" t="str">
        <f>IF('(様式４)申込書一覧表'!T29="","",'(様式４)申込書一覧表'!T29)</f>
        <v/>
      </c>
      <c r="Q27" s="42" t="str">
        <f>IF('(様式４)申込書一覧表'!X29="","",'(様式４)申込書一覧表'!X29)</f>
        <v/>
      </c>
      <c r="R27" s="42" t="str">
        <f>IF('(様式４)申込書一覧表'!Z29="","",'(様式４)申込書一覧表'!Z29)</f>
        <v/>
      </c>
      <c r="S27" s="42"/>
      <c r="T27" s="42" t="str">
        <f>IF('(様式４)申込書一覧表'!AD29="","",'(様式４)申込書一覧表'!AD29)</f>
        <v/>
      </c>
      <c r="U27" s="42" t="str">
        <f>IF('(様式４)申込書一覧表'!AH29="","",'(様式４)申込書一覧表'!AH29)</f>
        <v/>
      </c>
      <c r="V27" s="42" t="str">
        <f>IF(B27="","",IF('(様式４)申込書一覧表'!AJ29="","",I27&amp;'(様式４)申込書一覧表'!AJ29))</f>
        <v/>
      </c>
      <c r="W27" s="42"/>
      <c r="X27" s="49" t="str">
        <f>IF(V27="","",IF(I27="男子",VLOOKUP('(様式４)申込書一覧表'!AJ29,'(様式４)申込書一覧表'!$A$52:$S$54,8),VLOOKUP('(様式４)申込書一覧表'!AJ29,'(様式４)申込書一覧表'!$A$52:$S$54,15)))</f>
        <v/>
      </c>
      <c r="Y27" s="42" t="str">
        <f>IF(V27="","",IF(I27="男子",VLOOKUP('(様式４)申込書一覧表'!AJ29,'(様式４)申込書一覧表'!$A$52:$S$54,6),VLOOKUP('(様式４)申込書一覧表'!AJ29,'(様式４)申込書一覧表'!$A$52:$S$54,13)))</f>
        <v/>
      </c>
      <c r="Z27" s="1"/>
      <c r="AA27" s="20">
        <f t="shared" si="0"/>
        <v>2</v>
      </c>
      <c r="AB27" s="20" t="str">
        <f t="shared" si="1"/>
        <v/>
      </c>
      <c r="AC27" s="20">
        <f t="shared" si="2"/>
        <v>1</v>
      </c>
      <c r="AG27" s="23"/>
      <c r="AH27" s="24"/>
      <c r="AI27" s="25"/>
      <c r="AJ27" s="5"/>
      <c r="AK27" s="6"/>
    </row>
    <row r="28" spans="1:37" ht="13.5" x14ac:dyDescent="0.15">
      <c r="A28" s="4">
        <v>22</v>
      </c>
      <c r="B28" s="42" t="str">
        <f>IF('(様式４)申込書一覧表'!B30="","",'(様式４)申込書一覧表'!$G$4)</f>
        <v/>
      </c>
      <c r="C28" s="42"/>
      <c r="D28" s="42"/>
      <c r="E28" s="42"/>
      <c r="F28" s="42" t="str">
        <f>IF('(様式４)申込書一覧表'!D30="","",'(様式４)申込書一覧表'!D30)</f>
        <v/>
      </c>
      <c r="G28" s="42" t="str">
        <f>IF('(様式４)申込書一覧表'!J30="","",'(様式４)申込書一覧表'!J30)</f>
        <v/>
      </c>
      <c r="H28" s="42"/>
      <c r="I28" s="42" t="str">
        <f>IF('(様式４)申込書一覧表'!B30="","",'(様式４)申込書一覧表'!B30&amp;"子")</f>
        <v/>
      </c>
      <c r="J28" s="42" t="str">
        <f>IF('(様式４)申込書一覧表'!N30="","",'(様式４)申込書一覧表'!N30)</f>
        <v/>
      </c>
      <c r="K28" s="42" t="str">
        <f t="shared" si="3"/>
        <v/>
      </c>
      <c r="L28" s="42"/>
      <c r="M28" s="42" t="str">
        <f>IF(I28="","",'(様式４)申込書一覧表'!$G$3)</f>
        <v/>
      </c>
      <c r="N28" s="42" t="str">
        <f>IF('(様式４)申込書一覧表'!P30="","",'(様式４)申込書一覧表'!P30)</f>
        <v/>
      </c>
      <c r="O28" s="42"/>
      <c r="P28" s="42" t="str">
        <f>IF('(様式４)申込書一覧表'!T30="","",'(様式４)申込書一覧表'!T30)</f>
        <v/>
      </c>
      <c r="Q28" s="42" t="str">
        <f>IF('(様式４)申込書一覧表'!X30="","",'(様式４)申込書一覧表'!X30)</f>
        <v/>
      </c>
      <c r="R28" s="42" t="str">
        <f>IF('(様式４)申込書一覧表'!Z30="","",'(様式４)申込書一覧表'!Z30)</f>
        <v/>
      </c>
      <c r="S28" s="42"/>
      <c r="T28" s="42" t="str">
        <f>IF('(様式４)申込書一覧表'!AD30="","",'(様式４)申込書一覧表'!AD30)</f>
        <v/>
      </c>
      <c r="U28" s="42" t="str">
        <f>IF('(様式４)申込書一覧表'!AH30="","",'(様式４)申込書一覧表'!AH30)</f>
        <v/>
      </c>
      <c r="V28" s="42" t="str">
        <f>IF(B28="","",IF('(様式４)申込書一覧表'!AJ30="","",I28&amp;'(様式４)申込書一覧表'!AJ30))</f>
        <v/>
      </c>
      <c r="W28" s="42"/>
      <c r="X28" s="49" t="str">
        <f>IF(V28="","",IF(I28="男子",VLOOKUP('(様式４)申込書一覧表'!AJ30,'(様式４)申込書一覧表'!$A$52:$S$54,8),VLOOKUP('(様式４)申込書一覧表'!AJ30,'(様式４)申込書一覧表'!$A$52:$S$54,15)))</f>
        <v/>
      </c>
      <c r="Y28" s="42" t="str">
        <f>IF(V28="","",IF(I28="男子",VLOOKUP('(様式４)申込書一覧表'!AJ30,'(様式４)申込書一覧表'!$A$52:$S$54,6),VLOOKUP('(様式４)申込書一覧表'!AJ30,'(様式４)申込書一覧表'!$A$52:$S$54,13)))</f>
        <v/>
      </c>
      <c r="Z28" s="1"/>
      <c r="AA28" s="20">
        <f t="shared" si="0"/>
        <v>2</v>
      </c>
      <c r="AB28" s="20" t="str">
        <f t="shared" si="1"/>
        <v/>
      </c>
      <c r="AC28" s="20">
        <f t="shared" si="2"/>
        <v>1</v>
      </c>
      <c r="AG28" s="23"/>
      <c r="AH28" s="24"/>
      <c r="AI28" s="25"/>
      <c r="AJ28" s="5"/>
      <c r="AK28" s="6"/>
    </row>
    <row r="29" spans="1:37" ht="13.5" x14ac:dyDescent="0.15">
      <c r="A29" s="4">
        <v>23</v>
      </c>
      <c r="B29" s="42" t="str">
        <f>IF('(様式４)申込書一覧表'!B31="","",'(様式４)申込書一覧表'!$G$4)</f>
        <v/>
      </c>
      <c r="C29" s="42"/>
      <c r="D29" s="42"/>
      <c r="E29" s="42"/>
      <c r="F29" s="42" t="str">
        <f>IF('(様式４)申込書一覧表'!D31="","",'(様式４)申込書一覧表'!D31)</f>
        <v/>
      </c>
      <c r="G29" s="42" t="str">
        <f>IF('(様式４)申込書一覧表'!J31="","",'(様式４)申込書一覧表'!J31)</f>
        <v/>
      </c>
      <c r="H29" s="42"/>
      <c r="I29" s="42" t="str">
        <f>IF('(様式４)申込書一覧表'!B31="","",'(様式４)申込書一覧表'!B31&amp;"子")</f>
        <v/>
      </c>
      <c r="J29" s="42" t="str">
        <f>IF('(様式４)申込書一覧表'!N31="","",'(様式４)申込書一覧表'!N31)</f>
        <v/>
      </c>
      <c r="K29" s="42" t="str">
        <f t="shared" si="3"/>
        <v/>
      </c>
      <c r="L29" s="42"/>
      <c r="M29" s="42" t="str">
        <f>IF(I29="","",'(様式４)申込書一覧表'!$G$3)</f>
        <v/>
      </c>
      <c r="N29" s="42" t="str">
        <f>IF('(様式４)申込書一覧表'!P31="","",'(様式４)申込書一覧表'!P31)</f>
        <v/>
      </c>
      <c r="O29" s="42"/>
      <c r="P29" s="42" t="str">
        <f>IF('(様式４)申込書一覧表'!T31="","",'(様式４)申込書一覧表'!T31)</f>
        <v/>
      </c>
      <c r="Q29" s="42" t="str">
        <f>IF('(様式４)申込書一覧表'!X31="","",'(様式４)申込書一覧表'!X31)</f>
        <v/>
      </c>
      <c r="R29" s="42" t="str">
        <f>IF('(様式４)申込書一覧表'!Z31="","",'(様式４)申込書一覧表'!Z31)</f>
        <v/>
      </c>
      <c r="S29" s="42"/>
      <c r="T29" s="42" t="str">
        <f>IF('(様式４)申込書一覧表'!AD31="","",'(様式４)申込書一覧表'!AD31)</f>
        <v/>
      </c>
      <c r="U29" s="42" t="str">
        <f>IF('(様式４)申込書一覧表'!AH31="","",'(様式４)申込書一覧表'!AH31)</f>
        <v/>
      </c>
      <c r="V29" s="42" t="str">
        <f>IF(B29="","",IF('(様式４)申込書一覧表'!AJ31="","",I29&amp;'(様式４)申込書一覧表'!AJ31))</f>
        <v/>
      </c>
      <c r="W29" s="42"/>
      <c r="X29" s="49" t="str">
        <f>IF(V29="","",IF(I29="男子",VLOOKUP('(様式４)申込書一覧表'!AJ31,'(様式４)申込書一覧表'!$A$52:$S$54,8),VLOOKUP('(様式４)申込書一覧表'!AJ31,'(様式４)申込書一覧表'!$A$52:$S$54,15)))</f>
        <v/>
      </c>
      <c r="Y29" s="42" t="str">
        <f>IF(V29="","",IF(I29="男子",VLOOKUP('(様式４)申込書一覧表'!AJ31,'(様式４)申込書一覧表'!$A$52:$S$54,6),VLOOKUP('(様式４)申込書一覧表'!AJ31,'(様式４)申込書一覧表'!$A$52:$S$54,13)))</f>
        <v/>
      </c>
      <c r="Z29" s="1"/>
      <c r="AA29" s="20">
        <f t="shared" si="0"/>
        <v>2</v>
      </c>
      <c r="AB29" s="20" t="str">
        <f t="shared" si="1"/>
        <v/>
      </c>
      <c r="AC29" s="20">
        <f t="shared" si="2"/>
        <v>1</v>
      </c>
      <c r="AG29" s="23"/>
      <c r="AH29" s="24"/>
      <c r="AI29" s="25"/>
      <c r="AJ29" s="5"/>
      <c r="AK29" s="6"/>
    </row>
    <row r="30" spans="1:37" ht="13.5" x14ac:dyDescent="0.15">
      <c r="A30" s="4">
        <v>24</v>
      </c>
      <c r="B30" s="42" t="str">
        <f>IF('(様式４)申込書一覧表'!B32="","",'(様式４)申込書一覧表'!$G$4)</f>
        <v/>
      </c>
      <c r="C30" s="42"/>
      <c r="D30" s="42"/>
      <c r="E30" s="42"/>
      <c r="F30" s="42" t="str">
        <f>IF('(様式４)申込書一覧表'!D32="","",'(様式４)申込書一覧表'!D32)</f>
        <v/>
      </c>
      <c r="G30" s="42" t="str">
        <f>IF('(様式４)申込書一覧表'!J32="","",'(様式４)申込書一覧表'!J32)</f>
        <v/>
      </c>
      <c r="H30" s="42"/>
      <c r="I30" s="42" t="str">
        <f>IF('(様式４)申込書一覧表'!B32="","",'(様式４)申込書一覧表'!B32&amp;"子")</f>
        <v/>
      </c>
      <c r="J30" s="42" t="str">
        <f>IF('(様式４)申込書一覧表'!N32="","",'(様式４)申込書一覧表'!N32)</f>
        <v/>
      </c>
      <c r="K30" s="42" t="str">
        <f t="shared" si="3"/>
        <v/>
      </c>
      <c r="L30" s="42"/>
      <c r="M30" s="42" t="str">
        <f>IF(I30="","",'(様式４)申込書一覧表'!$G$3)</f>
        <v/>
      </c>
      <c r="N30" s="42" t="str">
        <f>IF('(様式４)申込書一覧表'!P32="","",'(様式４)申込書一覧表'!P32)</f>
        <v/>
      </c>
      <c r="O30" s="42"/>
      <c r="P30" s="42" t="str">
        <f>IF('(様式４)申込書一覧表'!T32="","",'(様式４)申込書一覧表'!T32)</f>
        <v/>
      </c>
      <c r="Q30" s="42" t="str">
        <f>IF('(様式４)申込書一覧表'!X32="","",'(様式４)申込書一覧表'!X32)</f>
        <v/>
      </c>
      <c r="R30" s="42" t="str">
        <f>IF('(様式４)申込書一覧表'!Z32="","",'(様式４)申込書一覧表'!Z32)</f>
        <v/>
      </c>
      <c r="S30" s="42"/>
      <c r="T30" s="42" t="str">
        <f>IF('(様式４)申込書一覧表'!AD32="","",'(様式４)申込書一覧表'!AD32)</f>
        <v/>
      </c>
      <c r="U30" s="42" t="str">
        <f>IF('(様式４)申込書一覧表'!AH32="","",'(様式４)申込書一覧表'!AH32)</f>
        <v/>
      </c>
      <c r="V30" s="42" t="str">
        <f>IF(B30="","",IF('(様式４)申込書一覧表'!AJ32="","",I30&amp;'(様式４)申込書一覧表'!AJ32))</f>
        <v/>
      </c>
      <c r="W30" s="42"/>
      <c r="X30" s="49" t="str">
        <f>IF(V30="","",IF(I30="男子",VLOOKUP('(様式４)申込書一覧表'!AJ32,'(様式４)申込書一覧表'!$A$52:$S$54,8),VLOOKUP('(様式４)申込書一覧表'!AJ32,'(様式４)申込書一覧表'!$A$52:$S$54,15)))</f>
        <v/>
      </c>
      <c r="Y30" s="42" t="str">
        <f>IF(V30="","",IF(I30="男子",VLOOKUP('(様式４)申込書一覧表'!AJ32,'(様式４)申込書一覧表'!$A$52:$S$54,6),VLOOKUP('(様式４)申込書一覧表'!AJ32,'(様式４)申込書一覧表'!$A$52:$S$54,13)))</f>
        <v/>
      </c>
      <c r="Z30" s="1"/>
      <c r="AA30" s="20">
        <f t="shared" si="0"/>
        <v>2</v>
      </c>
      <c r="AB30" s="20" t="str">
        <f t="shared" si="1"/>
        <v/>
      </c>
      <c r="AC30" s="20">
        <f t="shared" si="2"/>
        <v>1</v>
      </c>
      <c r="AG30" s="23"/>
      <c r="AH30" s="25"/>
      <c r="AI30" s="25"/>
      <c r="AJ30" s="5"/>
      <c r="AK30" s="6"/>
    </row>
    <row r="31" spans="1:37" ht="13.5" x14ac:dyDescent="0.15">
      <c r="A31" s="4">
        <v>25</v>
      </c>
      <c r="B31" s="42" t="str">
        <f>IF('(様式４)申込書一覧表'!B33="","",'(様式４)申込書一覧表'!$G$4)</f>
        <v/>
      </c>
      <c r="C31" s="42"/>
      <c r="D31" s="42"/>
      <c r="E31" s="42"/>
      <c r="F31" s="42" t="str">
        <f>IF('(様式４)申込書一覧表'!D33="","",'(様式４)申込書一覧表'!D33)</f>
        <v/>
      </c>
      <c r="G31" s="42" t="str">
        <f>IF('(様式４)申込書一覧表'!J33="","",'(様式４)申込書一覧表'!J33)</f>
        <v/>
      </c>
      <c r="H31" s="42"/>
      <c r="I31" s="42" t="str">
        <f>IF('(様式４)申込書一覧表'!B33="","",'(様式４)申込書一覧表'!B33&amp;"子")</f>
        <v/>
      </c>
      <c r="J31" s="42" t="str">
        <f>IF('(様式４)申込書一覧表'!N33="","",'(様式４)申込書一覧表'!N33)</f>
        <v/>
      </c>
      <c r="K31" s="42" t="str">
        <f t="shared" si="3"/>
        <v/>
      </c>
      <c r="L31" s="42"/>
      <c r="M31" s="42" t="str">
        <f>IF(I31="","",'(様式４)申込書一覧表'!$G$3)</f>
        <v/>
      </c>
      <c r="N31" s="42" t="str">
        <f>IF('(様式４)申込書一覧表'!P33="","",'(様式４)申込書一覧表'!P33)</f>
        <v/>
      </c>
      <c r="O31" s="42"/>
      <c r="P31" s="42" t="str">
        <f>IF('(様式４)申込書一覧表'!T33="","",'(様式４)申込書一覧表'!T33)</f>
        <v/>
      </c>
      <c r="Q31" s="42" t="str">
        <f>IF('(様式４)申込書一覧表'!X33="","",'(様式４)申込書一覧表'!X33)</f>
        <v/>
      </c>
      <c r="R31" s="42" t="str">
        <f>IF('(様式４)申込書一覧表'!Z33="","",'(様式４)申込書一覧表'!Z33)</f>
        <v/>
      </c>
      <c r="S31" s="42"/>
      <c r="T31" s="42" t="str">
        <f>IF('(様式４)申込書一覧表'!AD33="","",'(様式４)申込書一覧表'!AD33)</f>
        <v/>
      </c>
      <c r="U31" s="42" t="str">
        <f>IF('(様式４)申込書一覧表'!AH33="","",'(様式４)申込書一覧表'!AH33)</f>
        <v/>
      </c>
      <c r="V31" s="42" t="str">
        <f>IF(B31="","",IF('(様式４)申込書一覧表'!AJ33="","",I31&amp;'(様式４)申込書一覧表'!AJ33))</f>
        <v/>
      </c>
      <c r="W31" s="42"/>
      <c r="X31" s="49" t="str">
        <f>IF(V31="","",IF(I31="男子",VLOOKUP('(様式４)申込書一覧表'!AJ33,'(様式４)申込書一覧表'!$A$52:$S$54,8),VLOOKUP('(様式４)申込書一覧表'!AJ33,'(様式４)申込書一覧表'!$A$52:$S$54,15)))</f>
        <v/>
      </c>
      <c r="Y31" s="42" t="str">
        <f>IF(V31="","",IF(I31="男子",VLOOKUP('(様式４)申込書一覧表'!AJ33,'(様式４)申込書一覧表'!$A$52:$S$54,6),VLOOKUP('(様式４)申込書一覧表'!AJ33,'(様式４)申込書一覧表'!$A$52:$S$54,13)))</f>
        <v/>
      </c>
      <c r="Z31" s="1"/>
      <c r="AA31" s="20">
        <f t="shared" si="0"/>
        <v>2</v>
      </c>
      <c r="AB31" s="20" t="str">
        <f t="shared" si="1"/>
        <v/>
      </c>
      <c r="AC31" s="20">
        <f t="shared" si="2"/>
        <v>1</v>
      </c>
      <c r="AG31" s="23"/>
      <c r="AH31" s="25"/>
      <c r="AI31" s="25"/>
      <c r="AJ31" s="5"/>
      <c r="AK31" s="6"/>
    </row>
    <row r="32" spans="1:37" ht="13.5" x14ac:dyDescent="0.15">
      <c r="A32" s="4">
        <v>26</v>
      </c>
      <c r="B32" s="42" t="str">
        <f>IF('(様式４)申込書一覧表'!B34="","",'(様式４)申込書一覧表'!$G$4)</f>
        <v/>
      </c>
      <c r="C32" s="42"/>
      <c r="D32" s="42"/>
      <c r="E32" s="42"/>
      <c r="F32" s="42" t="str">
        <f>IF('(様式４)申込書一覧表'!D34="","",'(様式４)申込書一覧表'!D34)</f>
        <v/>
      </c>
      <c r="G32" s="42" t="str">
        <f>IF('(様式４)申込書一覧表'!J34="","",'(様式４)申込書一覧表'!J34)</f>
        <v/>
      </c>
      <c r="H32" s="42"/>
      <c r="I32" s="42" t="str">
        <f>IF('(様式４)申込書一覧表'!B34="","",'(様式４)申込書一覧表'!B34&amp;"子")</f>
        <v/>
      </c>
      <c r="J32" s="42" t="str">
        <f>IF('(様式４)申込書一覧表'!N34="","",'(様式４)申込書一覧表'!N34)</f>
        <v/>
      </c>
      <c r="K32" s="42" t="str">
        <f t="shared" si="3"/>
        <v/>
      </c>
      <c r="L32" s="42"/>
      <c r="M32" s="42" t="str">
        <f>IF(I32="","",'(様式４)申込書一覧表'!$G$3)</f>
        <v/>
      </c>
      <c r="N32" s="42" t="str">
        <f>IF('(様式４)申込書一覧表'!P34="","",'(様式４)申込書一覧表'!P34)</f>
        <v/>
      </c>
      <c r="O32" s="42"/>
      <c r="P32" s="42" t="str">
        <f>IF('(様式４)申込書一覧表'!T34="","",'(様式４)申込書一覧表'!T34)</f>
        <v/>
      </c>
      <c r="Q32" s="42" t="str">
        <f>IF('(様式４)申込書一覧表'!X34="","",'(様式４)申込書一覧表'!X34)</f>
        <v/>
      </c>
      <c r="R32" s="42" t="str">
        <f>IF('(様式４)申込書一覧表'!Z34="","",'(様式４)申込書一覧表'!Z34)</f>
        <v/>
      </c>
      <c r="S32" s="42"/>
      <c r="T32" s="42" t="str">
        <f>IF('(様式４)申込書一覧表'!AD34="","",'(様式４)申込書一覧表'!AD34)</f>
        <v/>
      </c>
      <c r="U32" s="42" t="str">
        <f>IF('(様式４)申込書一覧表'!AH34="","",'(様式４)申込書一覧表'!AH34)</f>
        <v/>
      </c>
      <c r="V32" s="42" t="str">
        <f>IF(B32="","",IF('(様式４)申込書一覧表'!AJ34="","",I32&amp;'(様式４)申込書一覧表'!AJ34))</f>
        <v/>
      </c>
      <c r="W32" s="42"/>
      <c r="X32" s="49" t="str">
        <f>IF(V32="","",IF(I32="男子",VLOOKUP('(様式４)申込書一覧表'!AJ34,'(様式４)申込書一覧表'!$A$52:$S$54,8),VLOOKUP('(様式４)申込書一覧表'!AJ34,'(様式４)申込書一覧表'!$A$52:$S$54,15)))</f>
        <v/>
      </c>
      <c r="Y32" s="42" t="str">
        <f>IF(V32="","",IF(I32="男子",VLOOKUP('(様式４)申込書一覧表'!AJ34,'(様式４)申込書一覧表'!$A$52:$S$54,6),VLOOKUP('(様式４)申込書一覧表'!AJ34,'(様式４)申込書一覧表'!$A$52:$S$54,13)))</f>
        <v/>
      </c>
      <c r="Z32" s="1"/>
      <c r="AA32" s="20">
        <f t="shared" si="0"/>
        <v>2</v>
      </c>
      <c r="AB32" s="20" t="str">
        <f t="shared" si="1"/>
        <v/>
      </c>
      <c r="AC32" s="20">
        <f t="shared" si="2"/>
        <v>1</v>
      </c>
      <c r="AG32" s="25"/>
      <c r="AH32" s="25"/>
      <c r="AI32" s="25"/>
      <c r="AJ32" s="5"/>
      <c r="AK32" s="6"/>
    </row>
    <row r="33" spans="1:37" ht="13.5" x14ac:dyDescent="0.15">
      <c r="A33" s="4">
        <v>27</v>
      </c>
      <c r="B33" s="42" t="str">
        <f>IF('(様式４)申込書一覧表'!B35="","",'(様式４)申込書一覧表'!$G$4)</f>
        <v/>
      </c>
      <c r="C33" s="42"/>
      <c r="D33" s="42"/>
      <c r="E33" s="42"/>
      <c r="F33" s="42" t="str">
        <f>IF('(様式４)申込書一覧表'!D35="","",'(様式４)申込書一覧表'!D35)</f>
        <v/>
      </c>
      <c r="G33" s="42" t="str">
        <f>IF('(様式４)申込書一覧表'!J35="","",'(様式４)申込書一覧表'!J35)</f>
        <v/>
      </c>
      <c r="H33" s="42"/>
      <c r="I33" s="42" t="str">
        <f>IF('(様式４)申込書一覧表'!B35="","",'(様式４)申込書一覧表'!B35&amp;"子")</f>
        <v/>
      </c>
      <c r="J33" s="42" t="str">
        <f>IF('(様式４)申込書一覧表'!N35="","",'(様式４)申込書一覧表'!N35)</f>
        <v/>
      </c>
      <c r="K33" s="42" t="str">
        <f t="shared" si="3"/>
        <v/>
      </c>
      <c r="L33" s="42"/>
      <c r="M33" s="42" t="str">
        <f>IF(I33="","",'(様式４)申込書一覧表'!$G$3)</f>
        <v/>
      </c>
      <c r="N33" s="42" t="str">
        <f>IF('(様式４)申込書一覧表'!P35="","",'(様式４)申込書一覧表'!P35)</f>
        <v/>
      </c>
      <c r="O33" s="42"/>
      <c r="P33" s="42" t="str">
        <f>IF('(様式４)申込書一覧表'!T35="","",'(様式４)申込書一覧表'!T35)</f>
        <v/>
      </c>
      <c r="Q33" s="42" t="str">
        <f>IF('(様式４)申込書一覧表'!X35="","",'(様式４)申込書一覧表'!X35)</f>
        <v/>
      </c>
      <c r="R33" s="42" t="str">
        <f>IF('(様式４)申込書一覧表'!Z35="","",'(様式４)申込書一覧表'!Z35)</f>
        <v/>
      </c>
      <c r="S33" s="42"/>
      <c r="T33" s="42" t="str">
        <f>IF('(様式４)申込書一覧表'!AD35="","",'(様式４)申込書一覧表'!AD35)</f>
        <v/>
      </c>
      <c r="U33" s="42" t="str">
        <f>IF('(様式４)申込書一覧表'!AH35="","",'(様式４)申込書一覧表'!AH35)</f>
        <v/>
      </c>
      <c r="V33" s="42" t="str">
        <f>IF(B33="","",IF('(様式４)申込書一覧表'!AJ35="","",I33&amp;'(様式４)申込書一覧表'!AJ35))</f>
        <v/>
      </c>
      <c r="W33" s="42"/>
      <c r="X33" s="49" t="str">
        <f>IF(V33="","",IF(I33="男子",VLOOKUP('(様式４)申込書一覧表'!AJ35,'(様式４)申込書一覧表'!$A$52:$S$54,8),VLOOKUP('(様式４)申込書一覧表'!AJ35,'(様式４)申込書一覧表'!$A$52:$S$54,15)))</f>
        <v/>
      </c>
      <c r="Y33" s="42" t="str">
        <f>IF(V33="","",IF(I33="男子",VLOOKUP('(様式４)申込書一覧表'!AJ35,'(様式４)申込書一覧表'!$A$52:$S$54,6),VLOOKUP('(様式４)申込書一覧表'!AJ35,'(様式４)申込書一覧表'!$A$52:$S$54,13)))</f>
        <v/>
      </c>
      <c r="Z33" s="1"/>
      <c r="AA33" s="20">
        <f t="shared" si="0"/>
        <v>2</v>
      </c>
      <c r="AB33" s="20" t="str">
        <f t="shared" si="1"/>
        <v/>
      </c>
      <c r="AC33" s="20">
        <f t="shared" si="2"/>
        <v>1</v>
      </c>
      <c r="AG33" s="25"/>
      <c r="AH33" s="25"/>
      <c r="AI33" s="25"/>
      <c r="AJ33" s="5"/>
      <c r="AK33" s="6"/>
    </row>
    <row r="34" spans="1:37" ht="13.5" x14ac:dyDescent="0.15">
      <c r="A34" s="4">
        <v>28</v>
      </c>
      <c r="B34" s="42" t="str">
        <f>IF('(様式４)申込書一覧表'!B36="","",'(様式４)申込書一覧表'!$G$4)</f>
        <v/>
      </c>
      <c r="C34" s="42"/>
      <c r="D34" s="42"/>
      <c r="E34" s="42"/>
      <c r="F34" s="42" t="str">
        <f>IF('(様式４)申込書一覧表'!D36="","",'(様式４)申込書一覧表'!D36)</f>
        <v/>
      </c>
      <c r="G34" s="42" t="str">
        <f>IF('(様式４)申込書一覧表'!J36="","",'(様式４)申込書一覧表'!J36)</f>
        <v/>
      </c>
      <c r="H34" s="42"/>
      <c r="I34" s="42" t="str">
        <f>IF('(様式４)申込書一覧表'!B36="","",'(様式４)申込書一覧表'!B36&amp;"子")</f>
        <v/>
      </c>
      <c r="J34" s="42" t="str">
        <f>IF('(様式４)申込書一覧表'!N36="","",'(様式４)申込書一覧表'!N36)</f>
        <v/>
      </c>
      <c r="K34" s="42" t="str">
        <f t="shared" si="3"/>
        <v/>
      </c>
      <c r="L34" s="42"/>
      <c r="M34" s="42" t="str">
        <f>IF(I34="","",'(様式４)申込書一覧表'!$G$3)</f>
        <v/>
      </c>
      <c r="N34" s="42" t="str">
        <f>IF('(様式４)申込書一覧表'!P36="","",'(様式４)申込書一覧表'!P36)</f>
        <v/>
      </c>
      <c r="O34" s="42"/>
      <c r="P34" s="42" t="str">
        <f>IF('(様式４)申込書一覧表'!T36="","",'(様式４)申込書一覧表'!T36)</f>
        <v/>
      </c>
      <c r="Q34" s="42" t="str">
        <f>IF('(様式４)申込書一覧表'!X36="","",'(様式４)申込書一覧表'!X36)</f>
        <v/>
      </c>
      <c r="R34" s="42" t="str">
        <f>IF('(様式４)申込書一覧表'!Z36="","",'(様式４)申込書一覧表'!Z36)</f>
        <v/>
      </c>
      <c r="S34" s="42"/>
      <c r="T34" s="42" t="str">
        <f>IF('(様式４)申込書一覧表'!AD36="","",'(様式４)申込書一覧表'!AD36)</f>
        <v/>
      </c>
      <c r="U34" s="42" t="str">
        <f>IF('(様式４)申込書一覧表'!AH36="","",'(様式４)申込書一覧表'!AH36)</f>
        <v/>
      </c>
      <c r="V34" s="42" t="str">
        <f>IF(B34="","",IF('(様式４)申込書一覧表'!AJ36="","",I34&amp;'(様式４)申込書一覧表'!AJ36))</f>
        <v/>
      </c>
      <c r="W34" s="42"/>
      <c r="X34" s="49" t="str">
        <f>IF(V34="","",IF(I34="男子",VLOOKUP('(様式４)申込書一覧表'!AJ36,'(様式４)申込書一覧表'!$A$52:$S$54,8),VLOOKUP('(様式４)申込書一覧表'!AJ36,'(様式４)申込書一覧表'!$A$52:$S$54,15)))</f>
        <v/>
      </c>
      <c r="Y34" s="42" t="str">
        <f>IF(V34="","",IF(I34="男子",VLOOKUP('(様式４)申込書一覧表'!AJ36,'(様式４)申込書一覧表'!$A$52:$S$54,6),VLOOKUP('(様式４)申込書一覧表'!AJ36,'(様式４)申込書一覧表'!$A$52:$S$54,13)))</f>
        <v/>
      </c>
      <c r="Z34" s="1"/>
      <c r="AA34" s="20">
        <f t="shared" si="0"/>
        <v>2</v>
      </c>
      <c r="AB34" s="20" t="str">
        <f t="shared" si="1"/>
        <v/>
      </c>
      <c r="AC34" s="20">
        <f t="shared" si="2"/>
        <v>1</v>
      </c>
      <c r="AG34" s="25"/>
      <c r="AH34" s="25"/>
      <c r="AI34" s="25"/>
      <c r="AJ34" s="5"/>
      <c r="AK34" s="6"/>
    </row>
    <row r="35" spans="1:37" ht="13.5" x14ac:dyDescent="0.15">
      <c r="A35" s="4">
        <v>29</v>
      </c>
      <c r="B35" s="42" t="str">
        <f>IF('(様式４)申込書一覧表'!B37="","",'(様式４)申込書一覧表'!$G$4)</f>
        <v/>
      </c>
      <c r="C35" s="42"/>
      <c r="D35" s="42"/>
      <c r="E35" s="42"/>
      <c r="F35" s="42" t="str">
        <f>IF('(様式４)申込書一覧表'!D37="","",'(様式４)申込書一覧表'!D37)</f>
        <v/>
      </c>
      <c r="G35" s="42" t="str">
        <f>IF('(様式４)申込書一覧表'!J37="","",'(様式４)申込書一覧表'!J37)</f>
        <v/>
      </c>
      <c r="H35" s="42"/>
      <c r="I35" s="42" t="str">
        <f>IF('(様式４)申込書一覧表'!B37="","",'(様式４)申込書一覧表'!B37&amp;"子")</f>
        <v/>
      </c>
      <c r="J35" s="42" t="str">
        <f>IF('(様式４)申込書一覧表'!N37="","",'(様式４)申込書一覧表'!N37)</f>
        <v/>
      </c>
      <c r="K35" s="42" t="str">
        <f t="shared" si="3"/>
        <v/>
      </c>
      <c r="L35" s="42"/>
      <c r="M35" s="42" t="str">
        <f>IF(I35="","",'(様式４)申込書一覧表'!$G$3)</f>
        <v/>
      </c>
      <c r="N35" s="42" t="str">
        <f>IF('(様式４)申込書一覧表'!P37="","",'(様式４)申込書一覧表'!P37)</f>
        <v/>
      </c>
      <c r="O35" s="42"/>
      <c r="P35" s="42" t="str">
        <f>IF('(様式４)申込書一覧表'!T37="","",'(様式４)申込書一覧表'!T37)</f>
        <v/>
      </c>
      <c r="Q35" s="42" t="str">
        <f>IF('(様式４)申込書一覧表'!X37="","",'(様式４)申込書一覧表'!X37)</f>
        <v/>
      </c>
      <c r="R35" s="42" t="str">
        <f>IF('(様式４)申込書一覧表'!Z37="","",'(様式４)申込書一覧表'!Z37)</f>
        <v/>
      </c>
      <c r="S35" s="42"/>
      <c r="T35" s="42" t="str">
        <f>IF('(様式４)申込書一覧表'!AD37="","",'(様式４)申込書一覧表'!AD37)</f>
        <v/>
      </c>
      <c r="U35" s="42" t="str">
        <f>IF('(様式４)申込書一覧表'!AH37="","",'(様式４)申込書一覧表'!AH37)</f>
        <v/>
      </c>
      <c r="V35" s="42" t="str">
        <f>IF(B35="","",IF('(様式４)申込書一覧表'!AJ37="","",I35&amp;'(様式４)申込書一覧表'!AJ37))</f>
        <v/>
      </c>
      <c r="W35" s="42"/>
      <c r="X35" s="49" t="str">
        <f>IF(V35="","",IF(I35="男子",VLOOKUP('(様式４)申込書一覧表'!AJ37,'(様式４)申込書一覧表'!$A$52:$S$54,8),VLOOKUP('(様式４)申込書一覧表'!AJ37,'(様式４)申込書一覧表'!$A$52:$S$54,15)))</f>
        <v/>
      </c>
      <c r="Y35" s="42" t="str">
        <f>IF(V35="","",IF(I35="男子",VLOOKUP('(様式４)申込書一覧表'!AJ37,'(様式４)申込書一覧表'!$A$52:$S$54,6),VLOOKUP('(様式４)申込書一覧表'!AJ37,'(様式４)申込書一覧表'!$A$52:$S$54,13)))</f>
        <v/>
      </c>
      <c r="Z35" s="1"/>
      <c r="AA35" s="20">
        <f t="shared" si="0"/>
        <v>2</v>
      </c>
      <c r="AB35" s="20" t="str">
        <f t="shared" si="1"/>
        <v/>
      </c>
      <c r="AC35" s="20">
        <f t="shared" si="2"/>
        <v>1</v>
      </c>
      <c r="AG35" s="25"/>
      <c r="AH35" s="25"/>
      <c r="AI35" s="25"/>
      <c r="AJ35" s="5"/>
      <c r="AK35" s="6"/>
    </row>
    <row r="36" spans="1:37" ht="13.5" x14ac:dyDescent="0.15">
      <c r="A36" s="4">
        <v>30</v>
      </c>
      <c r="B36" s="42" t="str">
        <f>IF('(様式４)申込書一覧表'!B38="","",'(様式４)申込書一覧表'!$G$4)</f>
        <v/>
      </c>
      <c r="C36" s="42"/>
      <c r="D36" s="42"/>
      <c r="E36" s="42"/>
      <c r="F36" s="42" t="str">
        <f>IF('(様式４)申込書一覧表'!D38="","",'(様式４)申込書一覧表'!D38)</f>
        <v/>
      </c>
      <c r="G36" s="42" t="str">
        <f>IF('(様式４)申込書一覧表'!J38="","",'(様式４)申込書一覧表'!J38)</f>
        <v/>
      </c>
      <c r="H36" s="42"/>
      <c r="I36" s="42" t="str">
        <f>IF('(様式４)申込書一覧表'!B38="","",'(様式４)申込書一覧表'!B38&amp;"子")</f>
        <v/>
      </c>
      <c r="J36" s="42" t="str">
        <f>IF('(様式４)申込書一覧表'!N38="","",'(様式４)申込書一覧表'!N38)</f>
        <v/>
      </c>
      <c r="K36" s="42" t="str">
        <f t="shared" si="3"/>
        <v/>
      </c>
      <c r="L36" s="42"/>
      <c r="M36" s="42" t="str">
        <f>IF(I36="","",'(様式４)申込書一覧表'!$G$3)</f>
        <v/>
      </c>
      <c r="N36" s="42" t="str">
        <f>IF('(様式４)申込書一覧表'!P38="","",'(様式４)申込書一覧表'!P38)</f>
        <v/>
      </c>
      <c r="O36" s="42"/>
      <c r="P36" s="42" t="str">
        <f>IF('(様式４)申込書一覧表'!T38="","",'(様式４)申込書一覧表'!T38)</f>
        <v/>
      </c>
      <c r="Q36" s="42" t="str">
        <f>IF('(様式４)申込書一覧表'!X38="","",'(様式４)申込書一覧表'!X38)</f>
        <v/>
      </c>
      <c r="R36" s="42" t="str">
        <f>IF('(様式４)申込書一覧表'!Z38="","",'(様式４)申込書一覧表'!Z38)</f>
        <v/>
      </c>
      <c r="S36" s="42"/>
      <c r="T36" s="42" t="str">
        <f>IF('(様式４)申込書一覧表'!AD38="","",'(様式４)申込書一覧表'!AD38)</f>
        <v/>
      </c>
      <c r="U36" s="42" t="str">
        <f>IF('(様式４)申込書一覧表'!AH38="","",'(様式４)申込書一覧表'!AH38)</f>
        <v/>
      </c>
      <c r="V36" s="42" t="str">
        <f>IF(B36="","",IF('(様式４)申込書一覧表'!AJ38="","",I36&amp;'(様式４)申込書一覧表'!AJ38))</f>
        <v/>
      </c>
      <c r="W36" s="42"/>
      <c r="X36" s="49" t="str">
        <f>IF(V36="","",IF(I36="男子",VLOOKUP('(様式４)申込書一覧表'!AJ38,'(様式４)申込書一覧表'!$A$52:$S$54,8),VLOOKUP('(様式４)申込書一覧表'!AJ38,'(様式４)申込書一覧表'!$A$52:$S$54,15)))</f>
        <v/>
      </c>
      <c r="Y36" s="42" t="str">
        <f>IF(V36="","",IF(I36="男子",VLOOKUP('(様式４)申込書一覧表'!AJ38,'(様式４)申込書一覧表'!$A$52:$S$54,6),VLOOKUP('(様式４)申込書一覧表'!AJ38,'(様式４)申込書一覧表'!$A$52:$S$54,13)))</f>
        <v/>
      </c>
      <c r="Z36" s="1"/>
      <c r="AA36" s="20">
        <f t="shared" si="0"/>
        <v>2</v>
      </c>
      <c r="AB36" s="20" t="str">
        <f t="shared" si="1"/>
        <v/>
      </c>
      <c r="AC36" s="20">
        <f t="shared" si="2"/>
        <v>1</v>
      </c>
      <c r="AG36" s="25"/>
      <c r="AH36" s="25"/>
      <c r="AI36" s="25"/>
      <c r="AJ36" s="5"/>
      <c r="AK36" s="6"/>
    </row>
    <row r="37" spans="1:37" ht="13.5" x14ac:dyDescent="0.15">
      <c r="A37" s="4">
        <v>31</v>
      </c>
      <c r="B37" s="42" t="str">
        <f>IF('(様式４)申込書一覧表'!B39="","",'(様式４)申込書一覧表'!$G$4)</f>
        <v/>
      </c>
      <c r="C37" s="42"/>
      <c r="D37" s="42"/>
      <c r="E37" s="42"/>
      <c r="F37" s="42" t="str">
        <f>IF('(様式４)申込書一覧表'!D39="","",'(様式４)申込書一覧表'!D39)</f>
        <v/>
      </c>
      <c r="G37" s="42" t="str">
        <f>IF('(様式４)申込書一覧表'!J39="","",'(様式４)申込書一覧表'!J39)</f>
        <v/>
      </c>
      <c r="H37" s="42"/>
      <c r="I37" s="42" t="str">
        <f>IF('(様式４)申込書一覧表'!B39="","",'(様式４)申込書一覧表'!B39&amp;"子")</f>
        <v/>
      </c>
      <c r="J37" s="42" t="str">
        <f>IF('(様式４)申込書一覧表'!N39="","",'(様式４)申込書一覧表'!N39)</f>
        <v/>
      </c>
      <c r="K37" s="42" t="str">
        <f t="shared" si="3"/>
        <v/>
      </c>
      <c r="L37" s="42"/>
      <c r="M37" s="42" t="str">
        <f>IF(I37="","",'(様式４)申込書一覧表'!$G$3)</f>
        <v/>
      </c>
      <c r="N37" s="42" t="str">
        <f>IF('(様式４)申込書一覧表'!P39="","",'(様式４)申込書一覧表'!P39)</f>
        <v/>
      </c>
      <c r="O37" s="42"/>
      <c r="P37" s="42" t="str">
        <f>IF('(様式４)申込書一覧表'!T39="","",'(様式４)申込書一覧表'!T39)</f>
        <v/>
      </c>
      <c r="Q37" s="42" t="str">
        <f>IF('(様式４)申込書一覧表'!X39="","",'(様式４)申込書一覧表'!X39)</f>
        <v/>
      </c>
      <c r="R37" s="42" t="str">
        <f>IF('(様式４)申込書一覧表'!Z39="","",'(様式４)申込書一覧表'!Z39)</f>
        <v/>
      </c>
      <c r="S37" s="42"/>
      <c r="T37" s="42" t="str">
        <f>IF('(様式４)申込書一覧表'!AD39="","",'(様式４)申込書一覧表'!AD39)</f>
        <v/>
      </c>
      <c r="U37" s="42" t="str">
        <f>IF('(様式４)申込書一覧表'!AH39="","",'(様式４)申込書一覧表'!AH39)</f>
        <v/>
      </c>
      <c r="V37" s="42" t="str">
        <f>IF(B37="","",IF('(様式４)申込書一覧表'!AJ39="","",I37&amp;'(様式４)申込書一覧表'!AJ39))</f>
        <v/>
      </c>
      <c r="W37" s="42"/>
      <c r="X37" s="49" t="str">
        <f>IF(V37="","",IF(I37="男子",VLOOKUP('(様式４)申込書一覧表'!AJ39,'(様式４)申込書一覧表'!$A$52:$S$54,8),VLOOKUP('(様式４)申込書一覧表'!AJ39,'(様式４)申込書一覧表'!$A$52:$S$54,15)))</f>
        <v/>
      </c>
      <c r="Y37" s="42" t="str">
        <f>IF(V37="","",IF(I37="男子",VLOOKUP('(様式４)申込書一覧表'!AJ39,'(様式４)申込書一覧表'!$A$52:$S$54,6),VLOOKUP('(様式４)申込書一覧表'!AJ39,'(様式４)申込書一覧表'!$A$52:$S$54,13)))</f>
        <v/>
      </c>
      <c r="Z37" s="1"/>
      <c r="AA37" s="20">
        <f t="shared" si="0"/>
        <v>2</v>
      </c>
      <c r="AB37" s="20" t="str">
        <f t="shared" si="1"/>
        <v/>
      </c>
      <c r="AC37" s="20">
        <f t="shared" si="2"/>
        <v>1</v>
      </c>
      <c r="AG37" s="25"/>
      <c r="AH37" s="25"/>
      <c r="AI37" s="25"/>
      <c r="AJ37" s="5"/>
      <c r="AK37" s="6"/>
    </row>
    <row r="38" spans="1:37" ht="13.5" x14ac:dyDescent="0.15">
      <c r="A38" s="4">
        <v>32</v>
      </c>
      <c r="B38" s="42" t="str">
        <f>IF('(様式４)申込書一覧表'!B40="","",'(様式４)申込書一覧表'!$G$4)</f>
        <v/>
      </c>
      <c r="C38" s="42"/>
      <c r="D38" s="42"/>
      <c r="E38" s="42"/>
      <c r="F38" s="42" t="str">
        <f>IF('(様式４)申込書一覧表'!D40="","",'(様式４)申込書一覧表'!D40)</f>
        <v/>
      </c>
      <c r="G38" s="42" t="str">
        <f>IF('(様式４)申込書一覧表'!J40="","",'(様式４)申込書一覧表'!J40)</f>
        <v/>
      </c>
      <c r="H38" s="42"/>
      <c r="I38" s="42" t="str">
        <f>IF('(様式４)申込書一覧表'!B40="","",'(様式４)申込書一覧表'!B40&amp;"子")</f>
        <v/>
      </c>
      <c r="J38" s="42" t="str">
        <f>IF('(様式４)申込書一覧表'!N40="","",'(様式４)申込書一覧表'!N40)</f>
        <v/>
      </c>
      <c r="K38" s="42" t="str">
        <f t="shared" si="3"/>
        <v/>
      </c>
      <c r="L38" s="42"/>
      <c r="M38" s="42" t="str">
        <f>IF(I38="","",'(様式４)申込書一覧表'!$G$3)</f>
        <v/>
      </c>
      <c r="N38" s="42" t="str">
        <f>IF('(様式４)申込書一覧表'!P40="","",'(様式４)申込書一覧表'!P40)</f>
        <v/>
      </c>
      <c r="O38" s="42"/>
      <c r="P38" s="42" t="str">
        <f>IF('(様式４)申込書一覧表'!T40="","",'(様式４)申込書一覧表'!T40)</f>
        <v/>
      </c>
      <c r="Q38" s="42" t="str">
        <f>IF('(様式４)申込書一覧表'!X40="","",'(様式４)申込書一覧表'!X40)</f>
        <v/>
      </c>
      <c r="R38" s="42" t="str">
        <f>IF('(様式４)申込書一覧表'!Z40="","",'(様式４)申込書一覧表'!Z40)</f>
        <v/>
      </c>
      <c r="S38" s="42"/>
      <c r="T38" s="42" t="str">
        <f>IF('(様式４)申込書一覧表'!AD40="","",'(様式４)申込書一覧表'!AD40)</f>
        <v/>
      </c>
      <c r="U38" s="42" t="str">
        <f>IF('(様式４)申込書一覧表'!AH40="","",'(様式４)申込書一覧表'!AH40)</f>
        <v/>
      </c>
      <c r="V38" s="42" t="str">
        <f>IF(B38="","",IF('(様式４)申込書一覧表'!AJ40="","",I38&amp;'(様式４)申込書一覧表'!AJ40))</f>
        <v/>
      </c>
      <c r="W38" s="42"/>
      <c r="X38" s="49" t="str">
        <f>IF(V38="","",IF(I38="男子",VLOOKUP('(様式４)申込書一覧表'!AJ40,'(様式４)申込書一覧表'!$A$52:$S$54,8),VLOOKUP('(様式４)申込書一覧表'!AJ40,'(様式４)申込書一覧表'!$A$52:$S$54,15)))</f>
        <v/>
      </c>
      <c r="Y38" s="42" t="str">
        <f>IF(V38="","",IF(I38="男子",VLOOKUP('(様式４)申込書一覧表'!AJ40,'(様式４)申込書一覧表'!$A$52:$S$54,6),VLOOKUP('(様式４)申込書一覧表'!AJ40,'(様式４)申込書一覧表'!$A$52:$S$54,13)))</f>
        <v/>
      </c>
      <c r="Z38" s="1"/>
      <c r="AA38" s="20">
        <f t="shared" si="0"/>
        <v>2</v>
      </c>
      <c r="AB38" s="20" t="str">
        <f t="shared" si="1"/>
        <v/>
      </c>
      <c r="AC38" s="20">
        <f t="shared" si="2"/>
        <v>1</v>
      </c>
      <c r="AG38" s="25"/>
      <c r="AH38" s="25"/>
      <c r="AI38" s="25"/>
      <c r="AJ38" s="5"/>
      <c r="AK38" s="6"/>
    </row>
    <row r="39" spans="1:37" ht="13.5" x14ac:dyDescent="0.15">
      <c r="A39" s="4">
        <v>33</v>
      </c>
      <c r="B39" s="42" t="str">
        <f>IF('(様式４)申込書一覧表'!B41="","",'(様式４)申込書一覧表'!$G$4)</f>
        <v/>
      </c>
      <c r="C39" s="42"/>
      <c r="D39" s="42"/>
      <c r="E39" s="42"/>
      <c r="F39" s="42" t="str">
        <f>IF('(様式４)申込書一覧表'!D41="","",'(様式４)申込書一覧表'!D41)</f>
        <v/>
      </c>
      <c r="G39" s="42" t="str">
        <f>IF('(様式４)申込書一覧表'!J41="","",'(様式４)申込書一覧表'!J41)</f>
        <v/>
      </c>
      <c r="H39" s="42"/>
      <c r="I39" s="42" t="str">
        <f>IF('(様式４)申込書一覧表'!B41="","",'(様式４)申込書一覧表'!B41&amp;"子")</f>
        <v/>
      </c>
      <c r="J39" s="42" t="str">
        <f>IF('(様式４)申込書一覧表'!N41="","",'(様式４)申込書一覧表'!N41)</f>
        <v/>
      </c>
      <c r="K39" s="42" t="str">
        <f t="shared" si="3"/>
        <v/>
      </c>
      <c r="L39" s="42"/>
      <c r="M39" s="42" t="str">
        <f>IF(I39="","",'(様式４)申込書一覧表'!$G$3)</f>
        <v/>
      </c>
      <c r="N39" s="42" t="str">
        <f>IF('(様式４)申込書一覧表'!P41="","",'(様式４)申込書一覧表'!P41)</f>
        <v/>
      </c>
      <c r="O39" s="42"/>
      <c r="P39" s="42" t="str">
        <f>IF('(様式４)申込書一覧表'!T41="","",'(様式４)申込書一覧表'!T41)</f>
        <v/>
      </c>
      <c r="Q39" s="42" t="str">
        <f>IF('(様式４)申込書一覧表'!X41="","",'(様式４)申込書一覧表'!X41)</f>
        <v/>
      </c>
      <c r="R39" s="42" t="str">
        <f>IF('(様式４)申込書一覧表'!Z41="","",'(様式４)申込書一覧表'!Z41)</f>
        <v/>
      </c>
      <c r="S39" s="42"/>
      <c r="T39" s="42" t="str">
        <f>IF('(様式４)申込書一覧表'!AD41="","",'(様式４)申込書一覧表'!AD41)</f>
        <v/>
      </c>
      <c r="U39" s="42" t="str">
        <f>IF('(様式４)申込書一覧表'!AH41="","",'(様式４)申込書一覧表'!AH41)</f>
        <v/>
      </c>
      <c r="V39" s="42" t="str">
        <f>IF(B39="","",IF('(様式４)申込書一覧表'!AJ41="","",I39&amp;'(様式４)申込書一覧表'!AJ41))</f>
        <v/>
      </c>
      <c r="W39" s="42"/>
      <c r="X39" s="49" t="str">
        <f>IF(V39="","",IF(I39="男子",VLOOKUP('(様式４)申込書一覧表'!AJ41,'(様式４)申込書一覧表'!$A$52:$S$54,8),VLOOKUP('(様式４)申込書一覧表'!AJ41,'(様式４)申込書一覧表'!$A$52:$S$54,15)))</f>
        <v/>
      </c>
      <c r="Y39" s="42" t="str">
        <f>IF(V39="","",IF(I39="男子",VLOOKUP('(様式４)申込書一覧表'!AJ41,'(様式４)申込書一覧表'!$A$52:$S$54,6),VLOOKUP('(様式４)申込書一覧表'!AJ41,'(様式４)申込書一覧表'!$A$52:$S$54,13)))</f>
        <v/>
      </c>
      <c r="Z39" s="1"/>
      <c r="AA39" s="20">
        <f t="shared" si="0"/>
        <v>2</v>
      </c>
      <c r="AB39" s="20" t="str">
        <f t="shared" si="1"/>
        <v/>
      </c>
      <c r="AC39" s="20">
        <f t="shared" si="2"/>
        <v>1</v>
      </c>
      <c r="AG39" s="25"/>
      <c r="AH39" s="25"/>
      <c r="AI39" s="25"/>
      <c r="AJ39" s="5"/>
      <c r="AK39" s="6"/>
    </row>
    <row r="40" spans="1:37" ht="13.5" x14ac:dyDescent="0.15">
      <c r="A40" s="4">
        <v>34</v>
      </c>
      <c r="B40" s="42" t="str">
        <f>IF('(様式４)申込書一覧表'!B42="","",'(様式４)申込書一覧表'!$G$4)</f>
        <v/>
      </c>
      <c r="C40" s="42"/>
      <c r="D40" s="42"/>
      <c r="E40" s="42"/>
      <c r="F40" s="42" t="str">
        <f>IF('(様式４)申込書一覧表'!D42="","",'(様式４)申込書一覧表'!D42)</f>
        <v/>
      </c>
      <c r="G40" s="42" t="str">
        <f>IF('(様式４)申込書一覧表'!J42="","",'(様式４)申込書一覧表'!J42)</f>
        <v/>
      </c>
      <c r="H40" s="42"/>
      <c r="I40" s="42" t="str">
        <f>IF('(様式４)申込書一覧表'!B42="","",'(様式４)申込書一覧表'!B42&amp;"子")</f>
        <v/>
      </c>
      <c r="J40" s="42" t="str">
        <f>IF('(様式４)申込書一覧表'!N42="","",'(様式４)申込書一覧表'!N42)</f>
        <v/>
      </c>
      <c r="K40" s="42" t="str">
        <f t="shared" si="3"/>
        <v/>
      </c>
      <c r="L40" s="42"/>
      <c r="M40" s="42" t="str">
        <f>IF(I40="","",'(様式４)申込書一覧表'!$G$3)</f>
        <v/>
      </c>
      <c r="N40" s="42" t="str">
        <f>IF('(様式４)申込書一覧表'!P42="","",'(様式４)申込書一覧表'!P42)</f>
        <v/>
      </c>
      <c r="O40" s="42"/>
      <c r="P40" s="42" t="str">
        <f>IF('(様式４)申込書一覧表'!T42="","",'(様式４)申込書一覧表'!T42)</f>
        <v/>
      </c>
      <c r="Q40" s="42" t="str">
        <f>IF('(様式４)申込書一覧表'!X42="","",'(様式４)申込書一覧表'!X42)</f>
        <v/>
      </c>
      <c r="R40" s="42" t="str">
        <f>IF('(様式４)申込書一覧表'!Z42="","",'(様式４)申込書一覧表'!Z42)</f>
        <v/>
      </c>
      <c r="S40" s="42"/>
      <c r="T40" s="42" t="str">
        <f>IF('(様式４)申込書一覧表'!AD42="","",'(様式４)申込書一覧表'!AD42)</f>
        <v/>
      </c>
      <c r="U40" s="42" t="str">
        <f>IF('(様式４)申込書一覧表'!AH42="","",'(様式４)申込書一覧表'!AH42)</f>
        <v/>
      </c>
      <c r="V40" s="42" t="str">
        <f>IF(B40="","",IF('(様式４)申込書一覧表'!AJ42="","",I40&amp;'(様式４)申込書一覧表'!AJ42))</f>
        <v/>
      </c>
      <c r="W40" s="42"/>
      <c r="X40" s="49" t="str">
        <f>IF(V40="","",IF(I40="男子",VLOOKUP('(様式４)申込書一覧表'!AJ42,'(様式４)申込書一覧表'!$A$52:$S$54,8),VLOOKUP('(様式４)申込書一覧表'!AJ42,'(様式４)申込書一覧表'!$A$52:$S$54,15)))</f>
        <v/>
      </c>
      <c r="Y40" s="42" t="str">
        <f>IF(V40="","",IF(I40="男子",VLOOKUP('(様式４)申込書一覧表'!AJ42,'(様式４)申込書一覧表'!$A$52:$S$54,6),VLOOKUP('(様式４)申込書一覧表'!AJ42,'(様式４)申込書一覧表'!$A$52:$S$54,13)))</f>
        <v/>
      </c>
      <c r="Z40" s="1"/>
      <c r="AA40" s="20">
        <f t="shared" si="0"/>
        <v>2</v>
      </c>
      <c r="AB40" s="20" t="str">
        <f t="shared" si="1"/>
        <v/>
      </c>
      <c r="AC40" s="20">
        <f t="shared" si="2"/>
        <v>1</v>
      </c>
      <c r="AG40" s="25"/>
      <c r="AH40" s="25"/>
      <c r="AI40" s="25"/>
      <c r="AJ40" s="5"/>
      <c r="AK40" s="6"/>
    </row>
    <row r="41" spans="1:37" ht="13.5" x14ac:dyDescent="0.15">
      <c r="A41" s="4">
        <v>35</v>
      </c>
      <c r="B41" s="42" t="str">
        <f>IF('(様式４)申込書一覧表'!B43="","",'(様式４)申込書一覧表'!$G$4)</f>
        <v/>
      </c>
      <c r="C41" s="42"/>
      <c r="D41" s="42"/>
      <c r="E41" s="42"/>
      <c r="F41" s="42" t="str">
        <f>IF('(様式４)申込書一覧表'!D43="","",'(様式４)申込書一覧表'!D43)</f>
        <v/>
      </c>
      <c r="G41" s="42" t="str">
        <f>IF('(様式４)申込書一覧表'!J43="","",'(様式４)申込書一覧表'!J43)</f>
        <v/>
      </c>
      <c r="H41" s="42"/>
      <c r="I41" s="42" t="str">
        <f>IF('(様式４)申込書一覧表'!B43="","",'(様式４)申込書一覧表'!B43&amp;"子")</f>
        <v/>
      </c>
      <c r="J41" s="42" t="str">
        <f>IF('(様式４)申込書一覧表'!N43="","",'(様式４)申込書一覧表'!N43)</f>
        <v/>
      </c>
      <c r="K41" s="42" t="str">
        <f t="shared" si="3"/>
        <v/>
      </c>
      <c r="L41" s="42"/>
      <c r="M41" s="42" t="str">
        <f>IF(I41="","",'(様式４)申込書一覧表'!$G$3)</f>
        <v/>
      </c>
      <c r="N41" s="42" t="str">
        <f>IF('(様式４)申込書一覧表'!P43="","",'(様式４)申込書一覧表'!P43)</f>
        <v/>
      </c>
      <c r="O41" s="42"/>
      <c r="P41" s="42" t="str">
        <f>IF('(様式４)申込書一覧表'!T43="","",'(様式４)申込書一覧表'!T43)</f>
        <v/>
      </c>
      <c r="Q41" s="42" t="str">
        <f>IF('(様式４)申込書一覧表'!X43="","",'(様式４)申込書一覧表'!X43)</f>
        <v/>
      </c>
      <c r="R41" s="42" t="str">
        <f>IF('(様式４)申込書一覧表'!Z43="","",'(様式４)申込書一覧表'!Z43)</f>
        <v/>
      </c>
      <c r="S41" s="42"/>
      <c r="T41" s="42" t="str">
        <f>IF('(様式４)申込書一覧表'!AD43="","",'(様式４)申込書一覧表'!AD43)</f>
        <v/>
      </c>
      <c r="U41" s="42" t="str">
        <f>IF('(様式４)申込書一覧表'!AH43="","",'(様式４)申込書一覧表'!AH43)</f>
        <v/>
      </c>
      <c r="V41" s="42" t="str">
        <f>IF(B41="","",IF('(様式４)申込書一覧表'!AJ43="","",I41&amp;'(様式４)申込書一覧表'!AJ43))</f>
        <v/>
      </c>
      <c r="W41" s="42"/>
      <c r="X41" s="49" t="str">
        <f>IF(V41="","",IF(I41="男子",VLOOKUP('(様式４)申込書一覧表'!AJ43,'(様式４)申込書一覧表'!$A$52:$S$54,8),VLOOKUP('(様式４)申込書一覧表'!AJ43,'(様式４)申込書一覧表'!$A$52:$S$54,15)))</f>
        <v/>
      </c>
      <c r="Y41" s="42" t="str">
        <f>IF(V41="","",IF(I41="男子",VLOOKUP('(様式４)申込書一覧表'!AJ43,'(様式４)申込書一覧表'!$A$52:$S$54,6),VLOOKUP('(様式４)申込書一覧表'!AJ43,'(様式４)申込書一覧表'!$A$52:$S$54,13)))</f>
        <v/>
      </c>
      <c r="Z41" s="1"/>
      <c r="AA41" s="20">
        <f t="shared" si="0"/>
        <v>2</v>
      </c>
      <c r="AB41" s="20" t="str">
        <f t="shared" si="1"/>
        <v/>
      </c>
      <c r="AC41" s="20">
        <f t="shared" si="2"/>
        <v>1</v>
      </c>
      <c r="AG41" s="25"/>
      <c r="AH41" s="25"/>
      <c r="AI41" s="25"/>
      <c r="AJ41" s="5"/>
      <c r="AK41" s="6"/>
    </row>
    <row r="42" spans="1:37" ht="13.5" x14ac:dyDescent="0.15">
      <c r="A42" s="4">
        <v>36</v>
      </c>
      <c r="B42" s="42" t="str">
        <f>IF('(様式４)申込書一覧表'!B44="","",'(様式４)申込書一覧表'!$G$4)</f>
        <v/>
      </c>
      <c r="C42" s="42"/>
      <c r="D42" s="42"/>
      <c r="E42" s="42"/>
      <c r="F42" s="42" t="str">
        <f>IF('(様式４)申込書一覧表'!D44="","",'(様式４)申込書一覧表'!D44)</f>
        <v/>
      </c>
      <c r="G42" s="42" t="str">
        <f>IF('(様式４)申込書一覧表'!J44="","",'(様式４)申込書一覧表'!J44)</f>
        <v/>
      </c>
      <c r="H42" s="42"/>
      <c r="I42" s="42" t="str">
        <f>IF('(様式４)申込書一覧表'!B44="","",'(様式４)申込書一覧表'!B44&amp;"子")</f>
        <v/>
      </c>
      <c r="J42" s="42" t="str">
        <f>IF('(様式４)申込書一覧表'!N44="","",'(様式４)申込書一覧表'!N44)</f>
        <v/>
      </c>
      <c r="K42" s="42" t="str">
        <f t="shared" si="3"/>
        <v/>
      </c>
      <c r="L42" s="42"/>
      <c r="M42" s="42" t="str">
        <f>IF(I42="","",'(様式４)申込書一覧表'!$G$3)</f>
        <v/>
      </c>
      <c r="N42" s="42" t="str">
        <f>IF('(様式４)申込書一覧表'!P44="","",'(様式４)申込書一覧表'!P44)</f>
        <v/>
      </c>
      <c r="O42" s="42"/>
      <c r="P42" s="42" t="str">
        <f>IF('(様式４)申込書一覧表'!T44="","",'(様式４)申込書一覧表'!T44)</f>
        <v/>
      </c>
      <c r="Q42" s="42" t="str">
        <f>IF('(様式４)申込書一覧表'!X44="","",'(様式４)申込書一覧表'!X44)</f>
        <v/>
      </c>
      <c r="R42" s="42" t="str">
        <f>IF('(様式４)申込書一覧表'!Z44="","",'(様式４)申込書一覧表'!Z44)</f>
        <v/>
      </c>
      <c r="S42" s="42"/>
      <c r="T42" s="42" t="str">
        <f>IF('(様式４)申込書一覧表'!AD44="","",'(様式４)申込書一覧表'!AD44)</f>
        <v/>
      </c>
      <c r="U42" s="42" t="str">
        <f>IF('(様式４)申込書一覧表'!AH44="","",'(様式４)申込書一覧表'!AH44)</f>
        <v/>
      </c>
      <c r="V42" s="42" t="str">
        <f>IF(B42="","",IF('(様式４)申込書一覧表'!AJ44="","",I42&amp;'(様式４)申込書一覧表'!AJ44))</f>
        <v/>
      </c>
      <c r="W42" s="42"/>
      <c r="X42" s="49" t="str">
        <f>IF(V42="","",IF(I42="男子",VLOOKUP('(様式４)申込書一覧表'!AJ44,'(様式４)申込書一覧表'!$A$52:$S$54,8),VLOOKUP('(様式４)申込書一覧表'!AJ44,'(様式４)申込書一覧表'!$A$52:$S$54,15)))</f>
        <v/>
      </c>
      <c r="Y42" s="42" t="str">
        <f>IF(V42="","",IF(I42="男子",VLOOKUP('(様式４)申込書一覧表'!AJ44,'(様式４)申込書一覧表'!$A$52:$S$54,6),VLOOKUP('(様式４)申込書一覧表'!AJ44,'(様式４)申込書一覧表'!$A$52:$S$54,13)))</f>
        <v/>
      </c>
      <c r="Z42" s="1"/>
      <c r="AA42" s="20">
        <f t="shared" si="0"/>
        <v>2</v>
      </c>
      <c r="AB42" s="20" t="str">
        <f t="shared" si="1"/>
        <v/>
      </c>
      <c r="AC42" s="20">
        <f t="shared" si="2"/>
        <v>1</v>
      </c>
      <c r="AG42" s="25"/>
      <c r="AH42" s="25"/>
      <c r="AI42" s="25"/>
      <c r="AJ42" s="5"/>
      <c r="AK42" s="6"/>
    </row>
    <row r="43" spans="1:37" ht="13.5" x14ac:dyDescent="0.15">
      <c r="A43" s="4">
        <v>37</v>
      </c>
      <c r="B43" s="42" t="str">
        <f>IF('(様式４)申込書一覧表'!B45="","",'(様式４)申込書一覧表'!$G$4)</f>
        <v/>
      </c>
      <c r="C43" s="42"/>
      <c r="D43" s="42"/>
      <c r="E43" s="42"/>
      <c r="F43" s="42" t="str">
        <f>IF('(様式４)申込書一覧表'!D45="","",'(様式４)申込書一覧表'!D45)</f>
        <v/>
      </c>
      <c r="G43" s="42" t="str">
        <f>IF('(様式４)申込書一覧表'!J45="","",'(様式４)申込書一覧表'!J45)</f>
        <v/>
      </c>
      <c r="H43" s="42"/>
      <c r="I43" s="42" t="str">
        <f>IF('(様式４)申込書一覧表'!B45="","",'(様式４)申込書一覧表'!B45&amp;"子")</f>
        <v/>
      </c>
      <c r="J43" s="42" t="str">
        <f>IF('(様式４)申込書一覧表'!N45="","",'(様式４)申込書一覧表'!N45)</f>
        <v/>
      </c>
      <c r="K43" s="42" t="str">
        <f t="shared" si="3"/>
        <v/>
      </c>
      <c r="L43" s="42"/>
      <c r="M43" s="42" t="str">
        <f>IF(I43="","",'(様式４)申込書一覧表'!$G$3)</f>
        <v/>
      </c>
      <c r="N43" s="42" t="str">
        <f>IF('(様式４)申込書一覧表'!P45="","",'(様式４)申込書一覧表'!P45)</f>
        <v/>
      </c>
      <c r="O43" s="42"/>
      <c r="P43" s="42" t="str">
        <f>IF('(様式４)申込書一覧表'!T45="","",'(様式４)申込書一覧表'!T45)</f>
        <v/>
      </c>
      <c r="Q43" s="42" t="str">
        <f>IF('(様式４)申込書一覧表'!X45="","",'(様式４)申込書一覧表'!X45)</f>
        <v/>
      </c>
      <c r="R43" s="42" t="str">
        <f>IF('(様式４)申込書一覧表'!Z45="","",'(様式４)申込書一覧表'!Z45)</f>
        <v/>
      </c>
      <c r="S43" s="42"/>
      <c r="T43" s="42" t="str">
        <f>IF('(様式４)申込書一覧表'!AD45="","",'(様式４)申込書一覧表'!AD45)</f>
        <v/>
      </c>
      <c r="U43" s="42" t="str">
        <f>IF('(様式４)申込書一覧表'!AH45="","",'(様式４)申込書一覧表'!AH45)</f>
        <v/>
      </c>
      <c r="V43" s="42" t="str">
        <f>IF(B43="","",IF('(様式４)申込書一覧表'!AJ45="","",I43&amp;'(様式４)申込書一覧表'!AJ45))</f>
        <v/>
      </c>
      <c r="W43" s="42"/>
      <c r="X43" s="49" t="str">
        <f>IF(V43="","",IF(I43="男子",VLOOKUP('(様式４)申込書一覧表'!AJ45,'(様式４)申込書一覧表'!$A$52:$S$54,8),VLOOKUP('(様式４)申込書一覧表'!AJ45,'(様式４)申込書一覧表'!$A$52:$S$54,15)))</f>
        <v/>
      </c>
      <c r="Y43" s="42" t="str">
        <f>IF(V43="","",IF(I43="男子",VLOOKUP('(様式４)申込書一覧表'!AJ45,'(様式４)申込書一覧表'!$A$52:$S$54,6),VLOOKUP('(様式４)申込書一覧表'!AJ45,'(様式４)申込書一覧表'!$A$52:$S$54,13)))</f>
        <v/>
      </c>
      <c r="Z43" s="1"/>
      <c r="AA43" s="20">
        <f t="shared" si="0"/>
        <v>2</v>
      </c>
      <c r="AB43" s="20" t="str">
        <f t="shared" si="1"/>
        <v/>
      </c>
      <c r="AC43" s="20">
        <f t="shared" si="2"/>
        <v>1</v>
      </c>
      <c r="AG43" s="25"/>
      <c r="AH43" s="25"/>
      <c r="AI43" s="25"/>
      <c r="AJ43" s="5"/>
      <c r="AK43" s="6"/>
    </row>
    <row r="44" spans="1:37" ht="13.5" x14ac:dyDescent="0.15">
      <c r="A44" s="4">
        <v>38</v>
      </c>
      <c r="B44" s="42" t="str">
        <f>IF('(様式４)申込書一覧表'!B46="","",'(様式４)申込書一覧表'!$G$4)</f>
        <v/>
      </c>
      <c r="C44" s="42"/>
      <c r="D44" s="42"/>
      <c r="E44" s="42"/>
      <c r="F44" s="42" t="str">
        <f>IF('(様式４)申込書一覧表'!D46="","",'(様式４)申込書一覧表'!D46)</f>
        <v/>
      </c>
      <c r="G44" s="42" t="str">
        <f>IF('(様式４)申込書一覧表'!J46="","",'(様式４)申込書一覧表'!J46)</f>
        <v/>
      </c>
      <c r="H44" s="42"/>
      <c r="I44" s="42" t="str">
        <f>IF('(様式４)申込書一覧表'!B46="","",'(様式４)申込書一覧表'!B46&amp;"子")</f>
        <v/>
      </c>
      <c r="J44" s="42" t="str">
        <f>IF('(様式４)申込書一覧表'!N46="","",'(様式４)申込書一覧表'!N46)</f>
        <v/>
      </c>
      <c r="K44" s="42" t="str">
        <f t="shared" si="3"/>
        <v/>
      </c>
      <c r="L44" s="42"/>
      <c r="M44" s="42" t="str">
        <f>IF(I44="","",'(様式４)申込書一覧表'!$G$3)</f>
        <v/>
      </c>
      <c r="N44" s="42" t="str">
        <f>IF('(様式４)申込書一覧表'!P46="","",'(様式４)申込書一覧表'!P46)</f>
        <v/>
      </c>
      <c r="O44" s="42"/>
      <c r="P44" s="42" t="str">
        <f>IF('(様式４)申込書一覧表'!T46="","",'(様式４)申込書一覧表'!T46)</f>
        <v/>
      </c>
      <c r="Q44" s="42" t="str">
        <f>IF('(様式４)申込書一覧表'!X46="","",'(様式４)申込書一覧表'!X46)</f>
        <v/>
      </c>
      <c r="R44" s="42" t="str">
        <f>IF('(様式４)申込書一覧表'!Z46="","",'(様式４)申込書一覧表'!Z46)</f>
        <v/>
      </c>
      <c r="S44" s="42"/>
      <c r="T44" s="42" t="str">
        <f>IF('(様式４)申込書一覧表'!AD46="","",'(様式４)申込書一覧表'!AD46)</f>
        <v/>
      </c>
      <c r="U44" s="42" t="str">
        <f>IF('(様式４)申込書一覧表'!AH46="","",'(様式４)申込書一覧表'!AH46)</f>
        <v/>
      </c>
      <c r="V44" s="42" t="str">
        <f>IF(B44="","",IF('(様式４)申込書一覧表'!AJ46="","",I44&amp;'(様式４)申込書一覧表'!AJ46))</f>
        <v/>
      </c>
      <c r="W44" s="42"/>
      <c r="X44" s="49" t="str">
        <f>IF(V44="","",IF(I44="男子",VLOOKUP('(様式４)申込書一覧表'!AJ46,'(様式４)申込書一覧表'!$A$52:$S$54,8),VLOOKUP('(様式４)申込書一覧表'!AJ46,'(様式４)申込書一覧表'!$A$52:$S$54,15)))</f>
        <v/>
      </c>
      <c r="Y44" s="42" t="str">
        <f>IF(V44="","",IF(I44="男子",VLOOKUP('(様式４)申込書一覧表'!AJ46,'(様式４)申込書一覧表'!$A$52:$S$54,6),VLOOKUP('(様式４)申込書一覧表'!AJ46,'(様式４)申込書一覧表'!$A$52:$S$54,13)))</f>
        <v/>
      </c>
      <c r="Z44" s="1"/>
      <c r="AA44" s="20">
        <f t="shared" si="0"/>
        <v>2</v>
      </c>
      <c r="AB44" s="20" t="str">
        <f t="shared" si="1"/>
        <v/>
      </c>
      <c r="AC44" s="20">
        <f t="shared" si="2"/>
        <v>1</v>
      </c>
      <c r="AG44" s="25"/>
      <c r="AH44" s="25"/>
      <c r="AI44" s="26"/>
      <c r="AJ44" s="5"/>
      <c r="AK44" s="6"/>
    </row>
    <row r="45" spans="1:37" ht="13.5" x14ac:dyDescent="0.15">
      <c r="A45" s="4">
        <v>39</v>
      </c>
      <c r="B45" s="42" t="str">
        <f>IF('(様式４)申込書一覧表'!B47="","",'(様式４)申込書一覧表'!$G$4)</f>
        <v/>
      </c>
      <c r="C45" s="42"/>
      <c r="D45" s="42"/>
      <c r="E45" s="42"/>
      <c r="F45" s="42" t="str">
        <f>IF('(様式４)申込書一覧表'!D47="","",'(様式４)申込書一覧表'!D47)</f>
        <v/>
      </c>
      <c r="G45" s="42" t="str">
        <f>IF('(様式４)申込書一覧表'!J47="","",'(様式４)申込書一覧表'!J47)</f>
        <v/>
      </c>
      <c r="H45" s="42"/>
      <c r="I45" s="42" t="str">
        <f>IF('(様式４)申込書一覧表'!B47="","",'(様式４)申込書一覧表'!B47&amp;"子")</f>
        <v/>
      </c>
      <c r="J45" s="42" t="str">
        <f>IF('(様式４)申込書一覧表'!N47="","",'(様式４)申込書一覧表'!N47)</f>
        <v/>
      </c>
      <c r="K45" s="42" t="str">
        <f t="shared" si="3"/>
        <v/>
      </c>
      <c r="L45" s="42"/>
      <c r="M45" s="42" t="str">
        <f>IF(I45="","",'(様式４)申込書一覧表'!$G$3)</f>
        <v/>
      </c>
      <c r="N45" s="42" t="str">
        <f>IF('(様式４)申込書一覧表'!P47="","",'(様式４)申込書一覧表'!P47)</f>
        <v/>
      </c>
      <c r="O45" s="42"/>
      <c r="P45" s="42" t="str">
        <f>IF('(様式４)申込書一覧表'!T47="","",'(様式４)申込書一覧表'!T47)</f>
        <v/>
      </c>
      <c r="Q45" s="42" t="str">
        <f>IF('(様式４)申込書一覧表'!X47="","",'(様式４)申込書一覧表'!X47)</f>
        <v/>
      </c>
      <c r="R45" s="42" t="str">
        <f>IF('(様式４)申込書一覧表'!Z47="","",'(様式４)申込書一覧表'!Z47)</f>
        <v/>
      </c>
      <c r="S45" s="42"/>
      <c r="T45" s="42" t="str">
        <f>IF('(様式４)申込書一覧表'!AD47="","",'(様式４)申込書一覧表'!AD47)</f>
        <v/>
      </c>
      <c r="U45" s="42" t="str">
        <f>IF('(様式４)申込書一覧表'!AH47="","",'(様式４)申込書一覧表'!AH47)</f>
        <v/>
      </c>
      <c r="V45" s="42" t="str">
        <f>IF(B45="","",IF('(様式４)申込書一覧表'!AJ47="","",I45&amp;'(様式４)申込書一覧表'!AJ47))</f>
        <v/>
      </c>
      <c r="W45" s="42"/>
      <c r="X45" s="49" t="str">
        <f>IF(V45="","",IF(I45="男子",VLOOKUP('(様式４)申込書一覧表'!AJ47,'(様式４)申込書一覧表'!$A$52:$S$54,8),VLOOKUP('(様式４)申込書一覧表'!AJ47,'(様式４)申込書一覧表'!$A$52:$S$54,15)))</f>
        <v/>
      </c>
      <c r="Y45" s="42" t="str">
        <f>IF(V45="","",IF(I45="男子",VLOOKUP('(様式４)申込書一覧表'!AJ47,'(様式４)申込書一覧表'!$A$52:$S$54,6),VLOOKUP('(様式４)申込書一覧表'!AJ47,'(様式４)申込書一覧表'!$A$52:$S$54,13)))</f>
        <v/>
      </c>
      <c r="Z45" s="1"/>
      <c r="AA45" s="20">
        <f t="shared" si="0"/>
        <v>2</v>
      </c>
      <c r="AB45" s="20" t="str">
        <f t="shared" si="1"/>
        <v/>
      </c>
      <c r="AC45" s="20">
        <f t="shared" si="2"/>
        <v>1</v>
      </c>
      <c r="AG45" s="25"/>
      <c r="AH45" s="25"/>
      <c r="AI45" s="25"/>
      <c r="AJ45" s="5"/>
      <c r="AK45" s="6"/>
    </row>
    <row r="46" spans="1:37" ht="13.5" x14ac:dyDescent="0.15">
      <c r="A46" s="3">
        <v>40</v>
      </c>
      <c r="B46" s="43" t="str">
        <f>IF('(様式４)申込書一覧表'!B48="","",'(様式４)申込書一覧表'!$G$4)</f>
        <v/>
      </c>
      <c r="C46" s="43"/>
      <c r="D46" s="43"/>
      <c r="E46" s="43"/>
      <c r="F46" s="43" t="str">
        <f>IF('(様式４)申込書一覧表'!D48="","",'(様式４)申込書一覧表'!D48)</f>
        <v/>
      </c>
      <c r="G46" s="43" t="str">
        <f>IF('(様式４)申込書一覧表'!J48="","",'(様式４)申込書一覧表'!J48)</f>
        <v/>
      </c>
      <c r="H46" s="43"/>
      <c r="I46" s="43" t="str">
        <f>IF('(様式４)申込書一覧表'!B48="","",'(様式４)申込書一覧表'!B48&amp;"子")</f>
        <v/>
      </c>
      <c r="J46" s="43" t="str">
        <f>IF('(様式４)申込書一覧表'!N48="","",'(様式４)申込書一覧表'!N48)</f>
        <v/>
      </c>
      <c r="K46" s="43" t="str">
        <f t="shared" si="3"/>
        <v/>
      </c>
      <c r="L46" s="43"/>
      <c r="M46" s="43" t="str">
        <f>IF(I46="","",'(様式４)申込書一覧表'!$G$3)</f>
        <v/>
      </c>
      <c r="N46" s="43" t="str">
        <f>IF('(様式４)申込書一覧表'!P48="","",'(様式４)申込書一覧表'!P48)</f>
        <v/>
      </c>
      <c r="O46" s="43"/>
      <c r="P46" s="43" t="str">
        <f>IF('(様式４)申込書一覧表'!T48="","",'(様式４)申込書一覧表'!T48)</f>
        <v/>
      </c>
      <c r="Q46" s="43" t="str">
        <f>IF('(様式４)申込書一覧表'!X48="","",'(様式４)申込書一覧表'!X48)</f>
        <v/>
      </c>
      <c r="R46" s="43" t="str">
        <f>IF('(様式４)申込書一覧表'!Z48="","",'(様式４)申込書一覧表'!Z48)</f>
        <v/>
      </c>
      <c r="S46" s="43"/>
      <c r="T46" s="43" t="str">
        <f>IF('(様式４)申込書一覧表'!AD48="","",'(様式４)申込書一覧表'!AD48)</f>
        <v/>
      </c>
      <c r="U46" s="43" t="str">
        <f>IF('(様式４)申込書一覧表'!AH48="","",'(様式４)申込書一覧表'!AH48)</f>
        <v/>
      </c>
      <c r="V46" s="43" t="str">
        <f>IF(B46="","",IF('(様式４)申込書一覧表'!AJ48="","",I46&amp;'(様式４)申込書一覧表'!AJ48))</f>
        <v/>
      </c>
      <c r="W46" s="48"/>
      <c r="X46" s="48" t="str">
        <f>IF(V46="","",IF(I46="男子",VLOOKUP('(様式４)申込書一覧表'!AJ48,'(様式４)申込書一覧表'!$A$52:$S$54,8),VLOOKUP('(様式４)申込書一覧表'!AJ48,'(様式４)申込書一覧表'!$A$52:$S$54,15)))</f>
        <v/>
      </c>
      <c r="Y46" s="48" t="str">
        <f>IF(V46="","",IF(I46="男子",VLOOKUP('(様式４)申込書一覧表'!AJ48,'(様式４)申込書一覧表'!$A$52:$S$54,6),VLOOKUP('(様式４)申込書一覧表'!AJ48,'(様式４)申込書一覧表'!$A$52:$S$54,13)))</f>
        <v/>
      </c>
      <c r="Z46" s="1"/>
      <c r="AA46" s="20">
        <f t="shared" si="0"/>
        <v>2</v>
      </c>
      <c r="AB46" s="20" t="str">
        <f t="shared" si="1"/>
        <v/>
      </c>
      <c r="AC46" s="20">
        <f t="shared" si="2"/>
        <v>1</v>
      </c>
      <c r="AG46" s="25"/>
      <c r="AH46" s="25"/>
      <c r="AI46" s="25"/>
      <c r="AJ46" s="5"/>
      <c r="AK46" s="6"/>
    </row>
    <row r="47" spans="1:37" ht="7.5" customHeight="1" x14ac:dyDescent="0.15">
      <c r="A47" s="2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8"/>
      <c r="AB47" s="20">
        <f>SUMPRODUCT(1/COUNTIF(AB7:AB46,AB7:AB46))-1</f>
        <v>0</v>
      </c>
      <c r="AC47" s="20">
        <f>COUNTIF(AC7:AC46,0)</f>
        <v>0</v>
      </c>
      <c r="AG47" s="25"/>
      <c r="AH47" s="25"/>
      <c r="AI47" s="25"/>
      <c r="AJ47" s="5"/>
      <c r="AK47" s="6"/>
    </row>
    <row r="48" spans="1:37" ht="13.5" x14ac:dyDescent="0.15">
      <c r="A48" s="27"/>
      <c r="B48" s="36"/>
      <c r="C48" s="36"/>
      <c r="D48" s="36"/>
      <c r="E48" s="36"/>
      <c r="F48" s="16"/>
      <c r="G48" s="16"/>
      <c r="H48" s="16"/>
      <c r="I48" s="16"/>
      <c r="J48" s="36"/>
      <c r="K48" s="36"/>
      <c r="L48" s="36"/>
      <c r="M48" s="36"/>
      <c r="N48" s="36"/>
      <c r="O48" s="3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3.5" hidden="1" x14ac:dyDescent="0.15">
      <c r="A49" s="27"/>
      <c r="B49" s="36"/>
      <c r="C49" s="36"/>
      <c r="D49" s="36"/>
      <c r="E49" s="36"/>
      <c r="F49" s="16"/>
      <c r="G49" s="16"/>
      <c r="H49" s="16"/>
      <c r="I49" s="16"/>
      <c r="J49" s="36"/>
      <c r="K49" s="36"/>
      <c r="L49" s="36"/>
      <c r="M49" s="36"/>
      <c r="N49" s="36"/>
      <c r="O49" s="3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5" hidden="1" x14ac:dyDescent="0.15">
      <c r="A50" s="2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3.5" hidden="1" x14ac:dyDescent="0.15">
      <c r="A51" s="2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3.5" hidden="1" x14ac:dyDescent="0.15">
      <c r="A52" s="2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3.5" hidden="1" customHeight="1" x14ac:dyDescent="0.15"/>
    <row r="54" spans="1:26" ht="13.5" hidden="1" customHeight="1" x14ac:dyDescent="0.15"/>
    <row r="55" spans="1:26" ht="13.5" hidden="1" customHeight="1" x14ac:dyDescent="0.15"/>
    <row r="56" spans="1:26" ht="13.5" hidden="1" customHeight="1" x14ac:dyDescent="0.15"/>
    <row r="57" spans="1:26" ht="13.5" hidden="1" customHeight="1" x14ac:dyDescent="0.15"/>
    <row r="58" spans="1:26" ht="13.5" hidden="1" customHeight="1" x14ac:dyDescent="0.15"/>
    <row r="59" spans="1:26" ht="13.5" hidden="1" customHeight="1" x14ac:dyDescent="0.15"/>
  </sheetData>
  <sheetProtection selectLockedCells="1"/>
  <mergeCells count="4">
    <mergeCell ref="A1:Y1"/>
    <mergeCell ref="A2:Y2"/>
    <mergeCell ref="A3:Y3"/>
    <mergeCell ref="A4:Y4"/>
  </mergeCells>
  <phoneticPr fontId="2"/>
  <conditionalFormatting sqref="F7:L46 N7:Y46">
    <cfRule type="expression" dxfId="0" priority="3" stopIfTrue="1">
      <formula>$I7="女"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(様式４)申込書一覧表</vt:lpstr>
      <vt:lpstr> (※)事務局シート　様式１に【各地方陸協】で貼り付けます。</vt:lpstr>
      <vt:lpstr>' (※)事務局シート　様式１に【各地方陸協】で貼り付けます。'!Print_Area</vt:lpstr>
      <vt:lpstr>'(様式４)申込書一覧表'!Print_Area</vt:lpstr>
      <vt:lpstr>' (※)事務局シート　様式１に【各地方陸協】で貼り付けます。'!女</vt:lpstr>
      <vt:lpstr>女</vt:lpstr>
      <vt:lpstr>' (※)事務局シート　様式１に【各地方陸協】で貼り付けます。'!男</vt:lpstr>
      <vt:lpstr>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SATOFAMILY</dc:creator>
  <cp:lastModifiedBy>教頭</cp:lastModifiedBy>
  <cp:lastPrinted>2018-04-06T09:20:35Z</cp:lastPrinted>
  <dcterms:created xsi:type="dcterms:W3CDTF">2007-04-29T08:29:47Z</dcterms:created>
  <dcterms:modified xsi:type="dcterms:W3CDTF">2018-04-06T09:20:47Z</dcterms:modified>
</cp:coreProperties>
</file>