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190" activeTab="1"/>
  </bookViews>
  <sheets>
    <sheet name="記入例" sheetId="1" r:id="rId1"/>
    <sheet name="様式A-1" sheetId="2" r:id="rId2"/>
    <sheet name="参加校一覧（様式A-2)" sheetId="3" r:id="rId3"/>
    <sheet name="参加申込一覧表(様式A-3)" sheetId="4" r:id="rId4"/>
    <sheet name="エントリー作業用" sheetId="5" r:id="rId5"/>
  </sheets>
  <definedNames>
    <definedName name="_xlnm.Print_Area" localSheetId="0">'記入例'!$A$1:$AJ$55</definedName>
    <definedName name="_xlnm.Print_Area" localSheetId="2">'参加校一覧（様式A-2)'!$A$1:$AE$210</definedName>
    <definedName name="_xlnm.Print_Area" localSheetId="3">'参加申込一覧表(様式A-3)'!$B$60:$AK$267</definedName>
    <definedName name="_xlnm.Print_Area" localSheetId="1">'様式A-1'!$A$1:$V$24</definedName>
    <definedName name="_xlnm.Print_Titles" localSheetId="2">'参加校一覧（様式A-2)'!$7:$9</definedName>
    <definedName name="_xlnm.Print_Titles" localSheetId="3">'参加申込一覧表(様式A-3)'!$60:$65</definedName>
  </definedNames>
  <calcPr fullCalcOnLoad="1"/>
</workbook>
</file>

<file path=xl/comments1.xml><?xml version="1.0" encoding="utf-8"?>
<comments xmlns="http://schemas.openxmlformats.org/spreadsheetml/2006/main">
  <authors>
    <author>Kuroda</author>
    <author>MARU</author>
  </authors>
  <commentList>
    <comment ref="J8" authorId="0">
      <text>
        <r>
          <rPr>
            <sz val="9"/>
            <rFont val="ＭＳ Ｐゴシック"/>
            <family val="3"/>
          </rPr>
          <t xml:space="preserve">自動的に表示されます
</t>
        </r>
      </text>
    </comment>
    <comment ref="AF10" authorId="1">
      <text>
        <r>
          <rPr>
            <b/>
            <sz val="9"/>
            <rFont val="ＭＳ Ｐゴシック"/>
            <family val="3"/>
          </rPr>
          <t xml:space="preserve">略校名を入力
５文字以内
中学校，中は入力しない
例
</t>
        </r>
        <r>
          <rPr>
            <b/>
            <sz val="9"/>
            <color indexed="10"/>
            <rFont val="ＭＳ Ｐゴシック"/>
            <family val="3"/>
          </rPr>
          <t>船橋芝山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b/>
            <sz val="9"/>
            <color indexed="10"/>
            <rFont val="ＭＳ Ｐゴシック"/>
            <family val="3"/>
          </rPr>
          <t>ちはら台南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AH10" authorId="1">
      <text>
        <r>
          <rPr>
            <b/>
            <sz val="9"/>
            <rFont val="ＭＳ Ｐゴシック"/>
            <family val="3"/>
          </rPr>
          <t xml:space="preserve">略校名をカタカナ半角で入力
例
</t>
        </r>
        <r>
          <rPr>
            <b/>
            <sz val="9"/>
            <color indexed="10"/>
            <rFont val="ＭＳ Ｐゴシック"/>
            <family val="3"/>
          </rPr>
          <t>ﾌﾅﾊﾞｼｼﾊﾞﾔﾏ
ﾁﾊﾗﾀﾞｲﾐﾅﾐ</t>
        </r>
      </text>
    </comment>
    <comment ref="AI10" authorId="1">
      <text>
        <r>
          <rPr>
            <b/>
            <sz val="9"/>
            <rFont val="ＭＳ Ｐゴシック"/>
            <family val="3"/>
          </rPr>
          <t xml:space="preserve">正式な学校名を入力
中学校をつけて
例
</t>
        </r>
        <r>
          <rPr>
            <b/>
            <sz val="9"/>
            <color indexed="10"/>
            <rFont val="ＭＳ Ｐゴシック"/>
            <family val="3"/>
          </rPr>
          <t>船橋市立芝山中学校
市原市立ちはら台南中学校</t>
        </r>
      </text>
    </comment>
  </commentList>
</comments>
</file>

<file path=xl/comments4.xml><?xml version="1.0" encoding="utf-8"?>
<comments xmlns="http://schemas.openxmlformats.org/spreadsheetml/2006/main">
  <authors>
    <author>MARU</author>
  </authors>
  <commentList>
    <comment ref="AF63" authorId="0">
      <text>
        <r>
          <rPr>
            <b/>
            <sz val="9"/>
            <rFont val="ＭＳ Ｐゴシック"/>
            <family val="3"/>
          </rPr>
          <t xml:space="preserve">略校名を入力
６文字以内
中学校，中は入力しない
例
</t>
        </r>
        <r>
          <rPr>
            <b/>
            <sz val="9"/>
            <color indexed="10"/>
            <rFont val="ＭＳ Ｐゴシック"/>
            <family val="3"/>
          </rPr>
          <t>船橋芝山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b/>
            <sz val="9"/>
            <color indexed="10"/>
            <rFont val="ＭＳ Ｐゴシック"/>
            <family val="3"/>
          </rPr>
          <t>ちはら台南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AH63" authorId="0">
      <text>
        <r>
          <rPr>
            <b/>
            <sz val="9"/>
            <rFont val="ＭＳ Ｐゴシック"/>
            <family val="3"/>
          </rPr>
          <t xml:space="preserve">略校名をカタカナ全角で入力
例
</t>
        </r>
        <r>
          <rPr>
            <b/>
            <sz val="9"/>
            <color indexed="10"/>
            <rFont val="ＭＳ Ｐゴシック"/>
            <family val="3"/>
          </rPr>
          <t>マコマナイアケボノ</t>
        </r>
      </text>
    </comment>
    <comment ref="AJ63" authorId="0">
      <text>
        <r>
          <rPr>
            <b/>
            <sz val="9"/>
            <rFont val="ＭＳ Ｐゴシック"/>
            <family val="3"/>
          </rPr>
          <t xml:space="preserve">正式な学校名を入力
中学校をつけて
例
</t>
        </r>
        <r>
          <rPr>
            <b/>
            <sz val="9"/>
            <color indexed="10"/>
            <rFont val="ＭＳ Ｐゴシック"/>
            <family val="3"/>
          </rPr>
          <t>札幌市立真駒内曙中学校
札幌市立あいの里東中学校</t>
        </r>
      </text>
    </comment>
  </commentList>
</comments>
</file>

<file path=xl/sharedStrings.xml><?xml version="1.0" encoding="utf-8"?>
<sst xmlns="http://schemas.openxmlformats.org/spreadsheetml/2006/main" count="966" uniqueCount="698">
  <si>
    <t>北海道</t>
  </si>
  <si>
    <t>北海道</t>
  </si>
  <si>
    <t>ホッカイドウ</t>
  </si>
  <si>
    <t>都道府県番号</t>
  </si>
  <si>
    <t>青森</t>
  </si>
  <si>
    <t>青森県</t>
  </si>
  <si>
    <t>アオモリケン</t>
  </si>
  <si>
    <t>都道府県名</t>
  </si>
  <si>
    <t>岩手</t>
  </si>
  <si>
    <t>岩手県</t>
  </si>
  <si>
    <t>イワテケン</t>
  </si>
  <si>
    <t>100m</t>
  </si>
  <si>
    <t>○</t>
  </si>
  <si>
    <t>推薦</t>
  </si>
  <si>
    <t>宮城</t>
  </si>
  <si>
    <t>宮城県</t>
  </si>
  <si>
    <t>ミヤギケン</t>
  </si>
  <si>
    <t>申込番号</t>
  </si>
  <si>
    <t>登　　録　　選　　手</t>
  </si>
  <si>
    <t>リレー</t>
  </si>
  <si>
    <t>個人種目1</t>
  </si>
  <si>
    <t>個人種目2</t>
  </si>
  <si>
    <t>200m</t>
  </si>
  <si>
    <t>手動計時</t>
  </si>
  <si>
    <t>秋田</t>
  </si>
  <si>
    <t>秋田県</t>
  </si>
  <si>
    <t>アキタケン</t>
  </si>
  <si>
    <t>学年</t>
  </si>
  <si>
    <t>外字使用</t>
  </si>
  <si>
    <t>出場</t>
  </si>
  <si>
    <t>記録</t>
  </si>
  <si>
    <t>風速</t>
  </si>
  <si>
    <t>400m</t>
  </si>
  <si>
    <t>山形</t>
  </si>
  <si>
    <t>山形県</t>
  </si>
  <si>
    <t>ヤマガタケン</t>
  </si>
  <si>
    <t>800m</t>
  </si>
  <si>
    <t>4×100mR</t>
  </si>
  <si>
    <t>福島</t>
  </si>
  <si>
    <t>福島県</t>
  </si>
  <si>
    <t>フクシマケン</t>
  </si>
  <si>
    <t>1500m</t>
  </si>
  <si>
    <t>茨城</t>
  </si>
  <si>
    <t>茨城県</t>
  </si>
  <si>
    <t>イバラキケン</t>
  </si>
  <si>
    <t>3000m</t>
  </si>
  <si>
    <t>栃木</t>
  </si>
  <si>
    <t>栃木県</t>
  </si>
  <si>
    <t>トチギケン</t>
  </si>
  <si>
    <t>100mH</t>
  </si>
  <si>
    <t>群馬</t>
  </si>
  <si>
    <t>群馬県</t>
  </si>
  <si>
    <t>グンマケン</t>
  </si>
  <si>
    <t>110mH</t>
  </si>
  <si>
    <t>埼玉</t>
  </si>
  <si>
    <t>埼玉県</t>
  </si>
  <si>
    <t>サイタマケン</t>
  </si>
  <si>
    <t>棒高跳</t>
  </si>
  <si>
    <t>千葉</t>
  </si>
  <si>
    <t>千葉県</t>
  </si>
  <si>
    <t>チバケン</t>
  </si>
  <si>
    <t>東京</t>
  </si>
  <si>
    <t>東京都</t>
  </si>
  <si>
    <t>トウキョウト</t>
  </si>
  <si>
    <t>走幅跳</t>
  </si>
  <si>
    <t>神奈川</t>
  </si>
  <si>
    <t>神奈川県</t>
  </si>
  <si>
    <t>カナガワケン</t>
  </si>
  <si>
    <t>砲丸投</t>
  </si>
  <si>
    <t>山梨</t>
  </si>
  <si>
    <t>山梨県</t>
  </si>
  <si>
    <t>ヤマナシケン</t>
  </si>
  <si>
    <t>新潟</t>
  </si>
  <si>
    <t>新潟県</t>
  </si>
  <si>
    <t>ニイガタケン</t>
  </si>
  <si>
    <t>長野</t>
  </si>
  <si>
    <t>長野県</t>
  </si>
  <si>
    <t>ナガノケン</t>
  </si>
  <si>
    <t>富山</t>
  </si>
  <si>
    <t>富山県</t>
  </si>
  <si>
    <t>トヤマケン</t>
  </si>
  <si>
    <t>石川</t>
  </si>
  <si>
    <t>石川県</t>
  </si>
  <si>
    <t>イシカワケン</t>
  </si>
  <si>
    <t>福井</t>
  </si>
  <si>
    <t>福井県</t>
  </si>
  <si>
    <t>フクイケン</t>
  </si>
  <si>
    <t>静岡</t>
  </si>
  <si>
    <t>静岡県</t>
  </si>
  <si>
    <t>シズオカケン</t>
  </si>
  <si>
    <t>愛知</t>
  </si>
  <si>
    <t>愛知県</t>
  </si>
  <si>
    <t>アイチケン</t>
  </si>
  <si>
    <t>三重</t>
  </si>
  <si>
    <t>三重県</t>
  </si>
  <si>
    <t>ミエケン</t>
  </si>
  <si>
    <t>岐阜</t>
  </si>
  <si>
    <t>岐阜県</t>
  </si>
  <si>
    <t>ギフケン</t>
  </si>
  <si>
    <t>滋賀</t>
  </si>
  <si>
    <t>滋賀県</t>
  </si>
  <si>
    <t>シガケン</t>
  </si>
  <si>
    <t>京都</t>
  </si>
  <si>
    <t>京都府</t>
  </si>
  <si>
    <t>キョウトフ</t>
  </si>
  <si>
    <t>大阪</t>
  </si>
  <si>
    <t>大阪府</t>
  </si>
  <si>
    <t>オオサカフ</t>
  </si>
  <si>
    <t>兵庫</t>
  </si>
  <si>
    <t>兵庫県</t>
  </si>
  <si>
    <t>ヒョウゴケン</t>
  </si>
  <si>
    <t>奈良</t>
  </si>
  <si>
    <t>奈良県</t>
  </si>
  <si>
    <t>ナラケン</t>
  </si>
  <si>
    <t>和歌山</t>
  </si>
  <si>
    <t>和歌山県</t>
  </si>
  <si>
    <t>ワカヤマケン</t>
  </si>
  <si>
    <t>鳥取</t>
  </si>
  <si>
    <t>鳥取県</t>
  </si>
  <si>
    <t>トットリケン</t>
  </si>
  <si>
    <t>島根</t>
  </si>
  <si>
    <t>島根県</t>
  </si>
  <si>
    <t>シマネケン</t>
  </si>
  <si>
    <t>岡山</t>
  </si>
  <si>
    <t>岡山県</t>
  </si>
  <si>
    <t>オカヤマケン</t>
  </si>
  <si>
    <t>広島</t>
  </si>
  <si>
    <t>広島県</t>
  </si>
  <si>
    <t>ヒロシマケン</t>
  </si>
  <si>
    <t>山口</t>
  </si>
  <si>
    <t>山口県</t>
  </si>
  <si>
    <t>ヤマグチケン</t>
  </si>
  <si>
    <t>香川</t>
  </si>
  <si>
    <t>香川県</t>
  </si>
  <si>
    <t>カガワケン</t>
  </si>
  <si>
    <t>徳島</t>
  </si>
  <si>
    <t>徳島県</t>
  </si>
  <si>
    <t>トクシマケン</t>
  </si>
  <si>
    <t>愛媛</t>
  </si>
  <si>
    <t>愛媛県</t>
  </si>
  <si>
    <t>エヒメケン</t>
  </si>
  <si>
    <t>高知</t>
  </si>
  <si>
    <t>高知県</t>
  </si>
  <si>
    <t>コウチケン</t>
  </si>
  <si>
    <t>福岡</t>
  </si>
  <si>
    <t>福岡県</t>
  </si>
  <si>
    <t>フクオカケン</t>
  </si>
  <si>
    <t>佐賀</t>
  </si>
  <si>
    <t>佐賀県</t>
  </si>
  <si>
    <t>サガケン</t>
  </si>
  <si>
    <t>長崎</t>
  </si>
  <si>
    <t>長崎県</t>
  </si>
  <si>
    <t>ナガサキケン</t>
  </si>
  <si>
    <t>熊本</t>
  </si>
  <si>
    <t>熊本県</t>
  </si>
  <si>
    <t>クマモトケン</t>
  </si>
  <si>
    <t>大分</t>
  </si>
  <si>
    <t>大分県</t>
  </si>
  <si>
    <t>オオイタケン</t>
  </si>
  <si>
    <t>宮崎</t>
  </si>
  <si>
    <t>宮崎県</t>
  </si>
  <si>
    <t>ミヤザキケン</t>
  </si>
  <si>
    <t>鹿児島</t>
  </si>
  <si>
    <t>鹿児島県</t>
  </si>
  <si>
    <t>カゴシマケン</t>
  </si>
  <si>
    <t>沖縄</t>
  </si>
  <si>
    <t>沖縄県</t>
  </si>
  <si>
    <t>オキナワケン</t>
  </si>
  <si>
    <t>（１）都道府県番号を入力する</t>
  </si>
  <si>
    <t>4×100mR</t>
  </si>
  <si>
    <t>100m</t>
  </si>
  <si>
    <t>（２）登録選手を入力する</t>
  </si>
  <si>
    <t>②　学　年…半角算用数字で入力</t>
  </si>
  <si>
    <t>※　男子を全員入力後、女子を入力する。男女を混ぜて入力しない。</t>
  </si>
  <si>
    <t>（３）リレー</t>
  </si>
  <si>
    <t>①　出　場…リレーに出場する選手は出場の欄のボタン▼で、4×100mRを選択する。</t>
  </si>
  <si>
    <t>（４）個人種目１</t>
  </si>
  <si>
    <t>②　記　録…半角算用数字で入力</t>
  </si>
  <si>
    <t>２８５０点　→　2850</t>
  </si>
  <si>
    <t>③　風　力…風力を入力（半角入力）</t>
  </si>
  <si>
    <t>追風１．８　→　+1.8</t>
  </si>
  <si>
    <t>向風１．８ →　-1.8</t>
  </si>
  <si>
    <t>（５）個人種目２も同様に入力</t>
  </si>
  <si>
    <t>３．所属、氏名で検索する場合</t>
  </si>
  <si>
    <t>連番</t>
  </si>
  <si>
    <t>会員番号</t>
  </si>
  <si>
    <t>性別</t>
  </si>
  <si>
    <t>クラスコード</t>
  </si>
  <si>
    <t>種目コード</t>
  </si>
  <si>
    <t>シードランク</t>
  </si>
  <si>
    <t>資格記録</t>
  </si>
  <si>
    <t>所属</t>
  </si>
  <si>
    <t>チーム名</t>
  </si>
  <si>
    <t>チーム名カナ</t>
  </si>
  <si>
    <t>チーム名英語</t>
  </si>
  <si>
    <t>チーム番号</t>
  </si>
  <si>
    <t>個人ナンバー</t>
  </si>
  <si>
    <t>氏名</t>
  </si>
  <si>
    <t>氏名カナ</t>
  </si>
  <si>
    <t>氏名英語</t>
  </si>
  <si>
    <t>都道府県</t>
  </si>
  <si>
    <t>カテゴリー</t>
  </si>
  <si>
    <t>学年</t>
  </si>
  <si>
    <t>年齢</t>
  </si>
  <si>
    <t>ゼッケン</t>
  </si>
  <si>
    <t>ブロック</t>
  </si>
  <si>
    <t>組</t>
  </si>
  <si>
    <t>レーン</t>
  </si>
  <si>
    <t>ベスト記録</t>
  </si>
  <si>
    <t>シーズン記録</t>
  </si>
  <si>
    <t>識別子</t>
  </si>
  <si>
    <t>男</t>
  </si>
  <si>
    <t>A1500</t>
  </si>
  <si>
    <t>蛇丹図</t>
  </si>
  <si>
    <t>ジャニズ</t>
  </si>
  <si>
    <t>小山　慶二郎</t>
  </si>
  <si>
    <t>コヤマ　ケイジロウ</t>
  </si>
  <si>
    <t>STS</t>
  </si>
  <si>
    <t>錦戸　両</t>
  </si>
  <si>
    <t>ニシキド　リョウ</t>
  </si>
  <si>
    <t>山下　朋久</t>
  </si>
  <si>
    <t>ヤマシタ　トモヒサ</t>
  </si>
  <si>
    <t>増田　孝久</t>
  </si>
  <si>
    <t>マスダ　タカヒサ</t>
  </si>
  <si>
    <t>三実軸</t>
  </si>
  <si>
    <t>サンミジク</t>
  </si>
  <si>
    <t>加藤　成明</t>
  </si>
  <si>
    <t>カトウ　シゲアキ</t>
  </si>
  <si>
    <t>手越　裕也</t>
  </si>
  <si>
    <t>テゴシ　ユウヤ</t>
  </si>
  <si>
    <t>END</t>
  </si>
  <si>
    <t>が必須項目になります。</t>
  </si>
  <si>
    <t>検索された場合は自動で取得されますが、検索不能時は入力値が採用されます。</t>
  </si>
  <si>
    <t>空欄時に検索された場合は自動で取得されますが、入力値が優先されます。</t>
  </si>
  <si>
    <t>入力しておけばシステムに反映されます。</t>
  </si>
  <si>
    <t>風速</t>
  </si>
  <si>
    <t>110mH</t>
  </si>
  <si>
    <t>100mH</t>
  </si>
  <si>
    <t>SP</t>
  </si>
  <si>
    <t>HJ</t>
  </si>
  <si>
    <t>400m</t>
  </si>
  <si>
    <t>200m</t>
  </si>
  <si>
    <t>四種競技記録</t>
  </si>
  <si>
    <t>性別</t>
  </si>
  <si>
    <t>フリガナ
(姓）</t>
  </si>
  <si>
    <t>フリガナ
(名)</t>
  </si>
  <si>
    <t>男</t>
  </si>
  <si>
    <t>女</t>
  </si>
  <si>
    <t>個人
種目1</t>
  </si>
  <si>
    <t>個人
種目2</t>
  </si>
  <si>
    <t>フリガナ</t>
  </si>
  <si>
    <t>学校名
(正式な名称)</t>
  </si>
  <si>
    <t>氏名
(姓)</t>
  </si>
  <si>
    <t>氏名
(名)</t>
  </si>
  <si>
    <t>SP</t>
  </si>
  <si>
    <t>様式B
の記録</t>
  </si>
  <si>
    <t>例</t>
  </si>
  <si>
    <t>佐藤</t>
  </si>
  <si>
    <t>芳明</t>
  </si>
  <si>
    <t>○</t>
  </si>
  <si>
    <t>サトウ</t>
  </si>
  <si>
    <t>ヨシアキ</t>
  </si>
  <si>
    <t>+2.0</t>
  </si>
  <si>
    <t>+2.0</t>
  </si>
  <si>
    <t>札幌</t>
  </si>
  <si>
    <t>花子</t>
  </si>
  <si>
    <t>サッポロ</t>
  </si>
  <si>
    <t>ハナコ</t>
  </si>
  <si>
    <t>真駒内曙</t>
  </si>
  <si>
    <t>マコマナイアケボノ</t>
  </si>
  <si>
    <t>マコマナイアケボノ</t>
  </si>
  <si>
    <t>札幌市立真駒内曙中学校</t>
  </si>
  <si>
    <t>番号</t>
  </si>
  <si>
    <t>種目</t>
  </si>
  <si>
    <t>列</t>
  </si>
  <si>
    <t>備考
(推薦・
手動計時)</t>
  </si>
  <si>
    <t>ナンバー</t>
  </si>
  <si>
    <t>男</t>
  </si>
  <si>
    <t>女</t>
  </si>
  <si>
    <t>ナンバー</t>
  </si>
  <si>
    <t>男子四種競技</t>
  </si>
  <si>
    <t>女子四種競技</t>
  </si>
  <si>
    <t>性別</t>
  </si>
  <si>
    <t>種目コード</t>
  </si>
  <si>
    <t>所属</t>
  </si>
  <si>
    <t>チーム名カナ</t>
  </si>
  <si>
    <t>氏名</t>
  </si>
  <si>
    <t>氏名カナ</t>
  </si>
  <si>
    <t>識別子</t>
  </si>
  <si>
    <t>A0100</t>
  </si>
  <si>
    <t>A0200</t>
  </si>
  <si>
    <t>A0800</t>
  </si>
  <si>
    <t>A1150</t>
  </si>
  <si>
    <t>A1300</t>
  </si>
  <si>
    <t>AH102</t>
  </si>
  <si>
    <t>AH113</t>
  </si>
  <si>
    <t>FJHP0</t>
  </si>
  <si>
    <t>FJLJ0</t>
  </si>
  <si>
    <t>FTAT5</t>
  </si>
  <si>
    <t>M04M0</t>
  </si>
  <si>
    <t>M04W0</t>
  </si>
  <si>
    <t>D0400</t>
  </si>
  <si>
    <t>A0400</t>
  </si>
  <si>
    <t>男</t>
  </si>
  <si>
    <t>女</t>
  </si>
  <si>
    <t>氏名</t>
  </si>
  <si>
    <t>カナ</t>
  </si>
  <si>
    <t>①　氏　名…姓と名全角で、分けて入力する</t>
  </si>
  <si>
    <t>④　姓　　…性別の欄のボタン▼でリストを開き、選択する。男子は「男」、女子は「女」。</t>
  </si>
  <si>
    <t>男子砲丸投</t>
  </si>
  <si>
    <t>女子砲丸投</t>
  </si>
  <si>
    <t>FTAT8</t>
  </si>
  <si>
    <t>END</t>
  </si>
  <si>
    <t>第42回全日本中学校陸上競技選手権大会(北海道大会)　競技者参加申込一覧表</t>
  </si>
  <si>
    <t>4824</t>
  </si>
  <si>
    <t>②　記　録…半角算用数字で入力　４４秒６５　→　4465</t>
  </si>
  <si>
    <t>①　個人種目１…個人種目１の欄のボタン▼でリストを開く。リストの中から出場種目を選択する。</t>
  </si>
  <si>
    <t>２１秒９８　→　2198</t>
  </si>
  <si>
    <t>１ｍ９５　→　195</t>
  </si>
  <si>
    <t>⑤　外字使用…氏名に外字を使用する場合、外字使用の欄のボタン▼でリストを開き、「○」を選択する。</t>
  </si>
  <si>
    <t xml:space="preserve">             </t>
  </si>
  <si>
    <t>（９）備　考…出場する選手が推薦選手の場合、記録が手動計時の場合は備考欄のボタン▼でリス トを開き、選択。該当なければ、空欄。</t>
  </si>
  <si>
    <t>③　フリガナ …全角カタカナで姓と名を分けて入力。</t>
  </si>
  <si>
    <t>FJHJ0</t>
  </si>
  <si>
    <t>1500m</t>
  </si>
  <si>
    <t>1345</t>
  </si>
  <si>
    <t>1100</t>
  </si>
  <si>
    <t>1500m</t>
  </si>
  <si>
    <t>南山</t>
  </si>
  <si>
    <t>雅礼</t>
  </si>
  <si>
    <t>ミナミヤマ</t>
  </si>
  <si>
    <t>マサノリ</t>
  </si>
  <si>
    <t>1123</t>
  </si>
  <si>
    <t>1234</t>
  </si>
  <si>
    <t>-1.0</t>
  </si>
  <si>
    <t>1340</t>
  </si>
  <si>
    <t>188</t>
  </si>
  <si>
    <t>5912</t>
  </si>
  <si>
    <t>走高跳</t>
  </si>
  <si>
    <t>女子100mH</t>
  </si>
  <si>
    <t>男子110mH</t>
  </si>
  <si>
    <t>札幌</t>
  </si>
  <si>
    <t>サッポロ</t>
  </si>
  <si>
    <t>札幌市立札幌中学校</t>
  </si>
  <si>
    <t>札幌</t>
  </si>
  <si>
    <t>サッポロ</t>
  </si>
  <si>
    <t>札幌市立札幌中学校</t>
  </si>
  <si>
    <t>エントリー作業用です。中体連事務局が使用します。削除しないでください。</t>
  </si>
  <si>
    <t>アオモリ</t>
  </si>
  <si>
    <t>ホッカイドウ</t>
  </si>
  <si>
    <t>イワテ</t>
  </si>
  <si>
    <t>ミヤギ</t>
  </si>
  <si>
    <t>アキタン</t>
  </si>
  <si>
    <t>ヤマガタ</t>
  </si>
  <si>
    <t>フクシマ</t>
  </si>
  <si>
    <t>イバラキ</t>
  </si>
  <si>
    <t>トチギ</t>
  </si>
  <si>
    <t>グンマ</t>
  </si>
  <si>
    <t>サイタマ</t>
  </si>
  <si>
    <t>チバ</t>
  </si>
  <si>
    <t>トウキョウ</t>
  </si>
  <si>
    <t>カナガワ</t>
  </si>
  <si>
    <t>ヤマナシ</t>
  </si>
  <si>
    <t>ニイガタ</t>
  </si>
  <si>
    <t>ナガノ</t>
  </si>
  <si>
    <t>トヤマ</t>
  </si>
  <si>
    <t>イシカワ</t>
  </si>
  <si>
    <t>フクイ</t>
  </si>
  <si>
    <t>シズオカ</t>
  </si>
  <si>
    <t>アイチ</t>
  </si>
  <si>
    <t>ミエ</t>
  </si>
  <si>
    <t>ギフ</t>
  </si>
  <si>
    <t>シガ</t>
  </si>
  <si>
    <t>キョウト</t>
  </si>
  <si>
    <t>オオサカ</t>
  </si>
  <si>
    <t>ヒョウゴ</t>
  </si>
  <si>
    <t>ナラ</t>
  </si>
  <si>
    <t>ワカヤマ</t>
  </si>
  <si>
    <t>トットリ</t>
  </si>
  <si>
    <t>シマネ</t>
  </si>
  <si>
    <t>オカヤマ</t>
  </si>
  <si>
    <t>ヒロシマ</t>
  </si>
  <si>
    <t>ヤマグチ</t>
  </si>
  <si>
    <t>カガワ</t>
  </si>
  <si>
    <t>トクシマ</t>
  </si>
  <si>
    <t>エヒメ</t>
  </si>
  <si>
    <t>コウチ</t>
  </si>
  <si>
    <t>フクオカ</t>
  </si>
  <si>
    <t>サガ</t>
  </si>
  <si>
    <t>ナガサキ</t>
  </si>
  <si>
    <t>クマモト</t>
  </si>
  <si>
    <t>オオイタ</t>
  </si>
  <si>
    <t>ミヤザキ</t>
  </si>
  <si>
    <t>カゴシマ</t>
  </si>
  <si>
    <t>オキナワ</t>
  </si>
  <si>
    <t>都道府県番号</t>
  </si>
  <si>
    <t>延べ参加人数</t>
  </si>
  <si>
    <t>男子</t>
  </si>
  <si>
    <t>女子</t>
  </si>
  <si>
    <t>合計</t>
  </si>
  <si>
    <t>110mH</t>
  </si>
  <si>
    <t>400R</t>
  </si>
  <si>
    <t>走高跳</t>
  </si>
  <si>
    <t>棒高跳</t>
  </si>
  <si>
    <t>走幅跳</t>
  </si>
  <si>
    <t>砲丸投</t>
  </si>
  <si>
    <t>混成</t>
  </si>
  <si>
    <t>100mH</t>
  </si>
  <si>
    <t>都道府県名</t>
  </si>
  <si>
    <t>学校</t>
  </si>
  <si>
    <t>学校名
(正式な名称)</t>
  </si>
  <si>
    <t>通番</t>
  </si>
  <si>
    <t>通番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</si>
  <si>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</si>
  <si>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</si>
  <si>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</si>
  <si>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</si>
  <si>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</si>
  <si>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</si>
  <si>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</si>
  <si>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</si>
  <si>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</si>
  <si>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</si>
  <si>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</si>
  <si>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</si>
  <si>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</si>
  <si>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</si>
  <si>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</si>
  <si>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</si>
  <si>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</si>
  <si>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</si>
  <si>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</si>
  <si>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</si>
  <si>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</si>
  <si>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</si>
  <si>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</si>
  <si>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</si>
  <si>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</si>
  <si>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</si>
  <si>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</si>
  <si>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</si>
  <si>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</si>
  <si>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</si>
  <si>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</si>
  <si>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</si>
  <si>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</si>
  <si>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</si>
  <si>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</si>
  <si>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</si>
  <si>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</si>
  <si>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</si>
  <si>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</si>
  <si>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</si>
  <si>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</si>
  <si>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</si>
  <si>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</si>
  <si>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</si>
  <si>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</si>
  <si>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</si>
  <si>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</si>
  <si>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</si>
  <si>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</si>
  <si>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</si>
  <si>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</si>
  <si>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</si>
  <si>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</si>
  <si>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</si>
  <si>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</si>
  <si>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</si>
  <si>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</si>
  <si>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</si>
  <si>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</si>
  <si>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</si>
  <si>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</si>
  <si>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</si>
  <si>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</si>
  <si>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</si>
  <si>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</si>
  <si>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</si>
  <si>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</si>
  <si>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</si>
  <si>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</si>
  <si>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</si>
  <si>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</si>
  <si>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</si>
  <si>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</si>
  <si>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</si>
  <si>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</si>
  <si>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</si>
  <si>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</si>
  <si>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</si>
  <si>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</si>
  <si>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</si>
  <si>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</si>
  <si>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</si>
  <si>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</si>
  <si>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</si>
  <si>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</si>
  <si>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</si>
  <si>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</si>
  <si>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</si>
  <si>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</si>
  <si>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</si>
  <si>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</si>
  <si>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</si>
  <si>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</si>
  <si>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</si>
  <si>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</si>
  <si>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</si>
  <si>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</si>
  <si>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</si>
  <si>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</si>
  <si>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</si>
  <si>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</si>
  <si>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</si>
  <si>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</si>
  <si>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</si>
  <si>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</si>
  <si>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</si>
  <si>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</si>
  <si>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</si>
  <si>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</si>
  <si>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</si>
  <si>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</si>
  <si>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</si>
  <si>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</si>
  <si>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</si>
  <si>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</si>
  <si>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</si>
  <si>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</si>
  <si>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</si>
  <si>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</si>
  <si>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</si>
  <si>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</si>
  <si>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</si>
  <si>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</si>
  <si>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</si>
  <si>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</si>
  <si>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</si>
  <si>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</si>
  <si>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</si>
  <si>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</si>
  <si>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</si>
  <si>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</si>
  <si>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</si>
  <si>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</si>
  <si>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</si>
  <si>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</si>
  <si>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</si>
  <si>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</si>
  <si>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</si>
  <si>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</si>
  <si>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</si>
  <si>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</si>
  <si>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</si>
  <si>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</si>
  <si>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</si>
  <si>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</si>
  <si>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</si>
  <si>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</si>
  <si>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</si>
  <si>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</si>
  <si>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</si>
  <si>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</si>
  <si>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</si>
  <si>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</si>
  <si>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</si>
  <si>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</si>
  <si>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</si>
  <si>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</si>
  <si>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</si>
  <si>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</si>
  <si>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</si>
  <si>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</si>
  <si>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</si>
  <si>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</si>
  <si>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</si>
  <si>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</si>
  <si>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</si>
  <si>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</si>
  <si>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</si>
  <si>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</si>
  <si>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</si>
  <si>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</si>
  <si>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</si>
  <si>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</si>
  <si>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</si>
  <si>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</si>
  <si>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</si>
  <si>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</si>
  <si>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</si>
  <si>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</si>
  <si>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</si>
  <si>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</si>
  <si>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</si>
  <si>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</si>
  <si>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</si>
  <si>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</si>
  <si>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</si>
  <si>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</si>
  <si>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</si>
  <si>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</si>
  <si>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</si>
  <si>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</si>
  <si>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</si>
  <si>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</si>
  <si>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</si>
  <si>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</si>
  <si>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</si>
  <si>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</si>
  <si>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</si>
  <si>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</si>
  <si>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</si>
  <si>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都道府県番　　　号</t>
  </si>
  <si>
    <t>氏　　名</t>
  </si>
  <si>
    <t>中体連陸上部役職名</t>
  </si>
  <si>
    <t>学　校　名</t>
  </si>
  <si>
    <t>郵便番号</t>
  </si>
  <si>
    <t>所在地</t>
  </si>
  <si>
    <t>学校電話番号</t>
  </si>
  <si>
    <t>自宅電話番号</t>
  </si>
  <si>
    <t>携帯電話番号</t>
  </si>
  <si>
    <t>総　監　督</t>
  </si>
  <si>
    <t>男子監督</t>
  </si>
  <si>
    <t>女子監督</t>
  </si>
  <si>
    <t>※リレーは登録人数を記入すること。</t>
  </si>
  <si>
    <t>性　別</t>
  </si>
  <si>
    <t>参加校数</t>
  </si>
  <si>
    <t>参加人数</t>
  </si>
  <si>
    <t>参加延べ人数</t>
  </si>
  <si>
    <t>400m</t>
  </si>
  <si>
    <t>800m</t>
  </si>
  <si>
    <t>1500m</t>
  </si>
  <si>
    <t>3000m</t>
  </si>
  <si>
    <t>110mH</t>
  </si>
  <si>
    <t>100mH</t>
  </si>
  <si>
    <t>4×100mﾘﾚｰ</t>
  </si>
  <si>
    <t>走高跳</t>
  </si>
  <si>
    <t>棒高跳</t>
  </si>
  <si>
    <t>四種競技</t>
  </si>
  <si>
    <t>ナガノケン</t>
  </si>
  <si>
    <t>男　子</t>
  </si>
  <si>
    <t>トヤマケン</t>
  </si>
  <si>
    <t>女　子</t>
  </si>
  <si>
    <t>イシカワケン</t>
  </si>
  <si>
    <t>フクイケン</t>
  </si>
  <si>
    <t>月</t>
  </si>
  <si>
    <t>日</t>
  </si>
  <si>
    <t>シズオカケン</t>
  </si>
  <si>
    <t>中体連陸上競技委員長</t>
  </si>
  <si>
    <t>印</t>
  </si>
  <si>
    <t>アイチケン</t>
  </si>
  <si>
    <t>ミエケン</t>
  </si>
  <si>
    <t>中　  体 　 連 　 会 　 長</t>
  </si>
  <si>
    <t>ギフケン</t>
  </si>
  <si>
    <t>シガケン</t>
  </si>
  <si>
    <t>キョウトフ</t>
  </si>
  <si>
    <t>オオサカフ</t>
  </si>
  <si>
    <t>ヒョウゴケン</t>
  </si>
  <si>
    <t>ナラケン</t>
  </si>
  <si>
    <t>ワカヤマケン</t>
  </si>
  <si>
    <t>トットリケン</t>
  </si>
  <si>
    <t>シマネケン</t>
  </si>
  <si>
    <t>オカヤマケン</t>
  </si>
  <si>
    <t>ヒロシマケン</t>
  </si>
  <si>
    <t>ヤマグチケン</t>
  </si>
  <si>
    <t>カガワケン</t>
  </si>
  <si>
    <t>トクシマケン</t>
  </si>
  <si>
    <t>エヒメケン</t>
  </si>
  <si>
    <t>コウチケン</t>
  </si>
  <si>
    <t>フクオカケン</t>
  </si>
  <si>
    <t>サガケン</t>
  </si>
  <si>
    <t>ナガサキケン</t>
  </si>
  <si>
    <t>クマモトケン</t>
  </si>
  <si>
    <t>オオイタケン</t>
  </si>
  <si>
    <t>ミヤザキケン</t>
  </si>
  <si>
    <t>カゴシマケン</t>
  </si>
  <si>
    <t>オキナワケン</t>
  </si>
  <si>
    <t>様式A-1</t>
  </si>
  <si>
    <t>平成２７年</t>
  </si>
  <si>
    <t>フリガナ</t>
  </si>
  <si>
    <t xml:space="preserve">学校名
(略式)
 ６文字 </t>
  </si>
  <si>
    <t>第42回全日本中学校陸上競技選手権大会(北海道大会)　参加校一覧</t>
  </si>
  <si>
    <t>学校名一覧</t>
  </si>
  <si>
    <t>様式　A-2</t>
  </si>
  <si>
    <t>様式A-3</t>
  </si>
  <si>
    <t>Ａ－３への入力</t>
  </si>
  <si>
    <t>第42回全日本中学校陸上競技選手権大会(北海道大会)
　大会参加申込表</t>
  </si>
  <si>
    <t>第42回全日本中学校陸上競技選手権大会(北海道大会)　競技者参加申込一覧表(様式A-3)</t>
  </si>
  <si>
    <t>※補欠も含め登録メンバー全員に4x100mRと記録を入力</t>
  </si>
  <si>
    <t xml:space="preserve">都道府県名 </t>
  </si>
  <si>
    <t>８分４５秒６３ →　84563  分、秒はすべて半角の数字で入力</t>
  </si>
  <si>
    <t>（６）学校名（略称）…略校名を▼でリストを開き、リストの中から学校名を選択する。</t>
  </si>
  <si>
    <t>（７）フリガナ…学校名（略称）を選択すると自動的に表示される。</t>
  </si>
  <si>
    <t>（８）学校名（正式な名称）…学校名（略称）を選択すると自動的に表示される。</t>
  </si>
  <si>
    <t xml:space="preserve">学校名
(略式)
６文字 </t>
  </si>
  <si>
    <t>札幌真駒内曙</t>
  </si>
  <si>
    <t>サッポロマコマナイアケボノ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</si>
</sst>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7"/>
      <name val="ＭＳ Ｐ明朝"/>
      <family val="1"/>
    </font>
    <font>
      <b/>
      <sz val="18"/>
      <name val="ＭＳ ゴシック"/>
      <family val="3"/>
    </font>
    <font>
      <b/>
      <sz val="16"/>
      <name val="ＭＳ ゴシック"/>
      <family val="3"/>
    </font>
    <font>
      <sz val="6"/>
      <name val="ＭＳ 明朝"/>
      <family val="1"/>
    </font>
    <font>
      <b/>
      <sz val="16"/>
      <name val="ＭＳ 明朝"/>
      <family val="1"/>
    </font>
    <font>
      <b/>
      <sz val="16"/>
      <name val="ＭＳ Ｐ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Ｐ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b/>
      <sz val="6"/>
      <name val="ＭＳ ゴシック"/>
      <family val="3"/>
    </font>
    <font>
      <b/>
      <sz val="20"/>
      <name val="ＭＳ Ｐゴシック"/>
      <family val="3"/>
    </font>
    <font>
      <b/>
      <sz val="16"/>
      <color indexed="63"/>
      <name val="ＭＳ 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Calibri"/>
      <family val="2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  <font>
      <sz val="10"/>
      <color rgb="FFFF0000"/>
      <name val="ＭＳ ゴシック"/>
      <family val="3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7999799847602844"/>
        <bgColor indexed="64"/>
      </patternFill>
    </fill>
  </fills>
  <borders count="18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hair"/>
      <top/>
      <bottom/>
    </border>
    <border>
      <left style="hair"/>
      <right style="hair"/>
      <top/>
      <bottom/>
    </border>
    <border>
      <left style="hair"/>
      <right style="medium"/>
      <top/>
      <bottom/>
    </border>
    <border>
      <left/>
      <right/>
      <top/>
      <bottom style="hair"/>
    </border>
    <border>
      <left style="medium"/>
      <right/>
      <top style="hair"/>
      <bottom style="medium"/>
    </border>
    <border>
      <left style="medium"/>
      <right/>
      <top/>
      <bottom style="hair"/>
    </border>
    <border>
      <left/>
      <right/>
      <top style="hair"/>
      <bottom/>
    </border>
    <border>
      <left style="medium"/>
      <right/>
      <top style="medium"/>
      <bottom style="hair"/>
    </border>
    <border>
      <left style="medium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/>
      <top style="medium"/>
      <bottom style="hair"/>
    </border>
    <border>
      <left style="thin"/>
      <right style="medium"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thin"/>
      <right style="thin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thin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thin"/>
      <right style="thin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 style="medium"/>
    </border>
    <border>
      <left style="thin"/>
      <right/>
      <top/>
      <bottom style="hair"/>
    </border>
    <border>
      <left/>
      <right style="medium"/>
      <top/>
      <bottom style="hair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 style="medium"/>
      <right style="medium"/>
      <top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 style="thin"/>
      <right/>
      <top/>
      <bottom style="thin"/>
    </border>
    <border>
      <left style="medium"/>
      <right/>
      <top style="hair"/>
      <bottom style="thin"/>
    </border>
    <border>
      <left/>
      <right style="medium"/>
      <top/>
      <bottom style="thin"/>
    </border>
    <border>
      <left/>
      <right/>
      <top style="hair"/>
      <bottom style="thin"/>
    </border>
    <border>
      <left/>
      <right/>
      <top/>
      <bottom style="thin"/>
    </border>
    <border>
      <left style="medium"/>
      <right style="thin"/>
      <top style="hair"/>
      <bottom style="thin"/>
    </border>
    <border>
      <left style="medium"/>
      <right style="thin"/>
      <top style="thin"/>
      <bottom style="hair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hair"/>
      <bottom style="medium"/>
    </border>
    <border>
      <left style="medium"/>
      <right style="thin"/>
      <top style="hair"/>
      <bottom/>
    </border>
    <border>
      <left/>
      <right style="medium"/>
      <top/>
      <bottom/>
    </border>
    <border>
      <left style="thin"/>
      <right style="medium"/>
      <top style="thin"/>
      <bottom style="hair"/>
    </border>
    <border>
      <left/>
      <right/>
      <top style="thin"/>
      <bottom style="hair"/>
    </border>
    <border>
      <left style="thin"/>
      <right style="medium"/>
      <top/>
      <bottom style="medium"/>
    </border>
    <border>
      <left style="thin"/>
      <right style="thin"/>
      <top/>
      <bottom style="hair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 style="thin"/>
      <right/>
      <top style="hair"/>
      <bottom style="thin"/>
    </border>
    <border>
      <left style="thin"/>
      <right style="medium"/>
      <top/>
      <bottom/>
    </border>
    <border>
      <left style="thin"/>
      <right/>
      <top style="thin"/>
      <bottom style="hair"/>
    </border>
    <border>
      <left style="hair"/>
      <right style="thin"/>
      <top/>
      <bottom style="hair"/>
    </border>
    <border>
      <left style="medium"/>
      <right style="hair"/>
      <top/>
      <bottom style="thin"/>
    </border>
    <border>
      <left style="hair"/>
      <right style="thin"/>
      <top/>
      <bottom style="thin"/>
    </border>
    <border>
      <left style="medium"/>
      <right style="hair"/>
      <top/>
      <bottom style="medium"/>
    </border>
    <border>
      <left style="hair"/>
      <right style="thin"/>
      <top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medium"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thin"/>
      <right style="hair"/>
      <top/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 style="medium"/>
      <bottom/>
    </border>
    <border>
      <left style="thin"/>
      <right/>
      <top/>
      <bottom/>
    </border>
    <border>
      <left style="thin"/>
      <right style="medium"/>
      <top/>
      <bottom style="thin"/>
    </border>
    <border>
      <left/>
      <right style="thick"/>
      <top/>
      <bottom/>
    </border>
    <border>
      <left style="thick"/>
      <right/>
      <top/>
      <bottom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 style="thick"/>
    </border>
    <border>
      <left style="medium"/>
      <right/>
      <top/>
      <bottom style="thin"/>
    </border>
    <border>
      <left style="hair"/>
      <right style="hair"/>
      <top/>
      <bottom style="thin"/>
    </border>
    <border>
      <left style="hair"/>
      <right style="medium"/>
      <top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/>
      <top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 diagonalDown="1">
      <left style="thin"/>
      <right style="thin"/>
      <top style="thin"/>
      <bottom style="thin"/>
      <diagonal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 diagonalDown="1">
      <left style="thin"/>
      <right style="thin"/>
      <top style="thin"/>
      <bottom style="medium"/>
      <diagonal style="thin"/>
    </border>
    <border>
      <left style="thin"/>
      <right style="medium"/>
      <top style="thin"/>
      <bottom style="medium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hair"/>
      <bottom style="thin"/>
    </border>
    <border>
      <left/>
      <right style="medium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/>
      <top style="thin"/>
      <bottom style="hair"/>
    </border>
    <border>
      <left/>
      <right style="medium"/>
      <top style="thin"/>
      <bottom style="hair"/>
    </border>
    <border>
      <left style="thin"/>
      <right style="thin"/>
      <top style="thin"/>
      <bottom/>
    </border>
    <border>
      <left/>
      <right style="medium"/>
      <top style="hair"/>
      <bottom style="hair"/>
    </border>
    <border>
      <left style="thin"/>
      <right style="medium"/>
      <top style="hair"/>
      <bottom/>
    </border>
    <border>
      <left/>
      <right style="medium"/>
      <top style="hair"/>
      <bottom/>
    </border>
    <border>
      <left style="medium"/>
      <right style="medium"/>
      <top style="hair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hair"/>
      <top style="medium"/>
      <bottom/>
    </border>
    <border>
      <left style="hair"/>
      <right style="thin"/>
      <top style="medium"/>
      <bottom/>
    </border>
    <border>
      <left style="hair"/>
      <right style="thin"/>
      <top/>
      <bottom/>
    </border>
    <border>
      <left style="thin"/>
      <right style="hair"/>
      <top style="medium"/>
      <bottom/>
    </border>
    <border>
      <left style="thin"/>
      <right style="hair"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medium"/>
      <bottom style="dashed"/>
    </border>
    <border>
      <left/>
      <right style="medium"/>
      <top style="medium"/>
      <bottom style="dashed"/>
    </border>
    <border>
      <left style="thin"/>
      <right/>
      <top style="dashed"/>
      <bottom style="thin"/>
    </border>
    <border>
      <left/>
      <right style="medium"/>
      <top style="dashed"/>
      <bottom style="thin"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 style="dashed"/>
    </border>
    <border>
      <left/>
      <right style="medium"/>
      <top style="thin"/>
      <bottom style="dashed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hair"/>
      <right style="medium"/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1" fontId="17" fillId="0" borderId="0">
      <alignment/>
      <protection/>
    </xf>
    <xf numFmtId="0" fontId="5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584">
    <xf numFmtId="0" fontId="0" fillId="0" borderId="0" xfId="0" applyAlignment="1">
      <alignment vertical="center"/>
    </xf>
    <xf numFmtId="1" fontId="20" fillId="0" borderId="0" xfId="61" applyFont="1">
      <alignment/>
      <protection/>
    </xf>
    <xf numFmtId="1" fontId="20" fillId="0" borderId="0" xfId="61" applyFont="1" applyAlignment="1">
      <alignment horizontal="center"/>
      <protection/>
    </xf>
    <xf numFmtId="49" fontId="20" fillId="0" borderId="0" xfId="61" applyNumberFormat="1" applyFont="1" applyAlignment="1">
      <alignment horizontal="center"/>
      <protection/>
    </xf>
    <xf numFmtId="49" fontId="20" fillId="0" borderId="0" xfId="61" applyNumberFormat="1" applyFont="1">
      <alignment/>
      <protection/>
    </xf>
    <xf numFmtId="0" fontId="24" fillId="0" borderId="0" xfId="61" applyNumberFormat="1" applyFont="1" applyBorder="1" applyAlignment="1" applyProtection="1">
      <alignment horizontal="left" vertical="center"/>
      <protection locked="0"/>
    </xf>
    <xf numFmtId="0" fontId="26" fillId="0" borderId="0" xfId="61" applyNumberFormat="1" applyFont="1" applyBorder="1" applyAlignment="1">
      <alignment horizontal="left" vertical="center"/>
      <protection/>
    </xf>
    <xf numFmtId="0" fontId="27" fillId="0" borderId="0" xfId="0" applyFont="1" applyAlignment="1">
      <alignment vertical="center"/>
    </xf>
    <xf numFmtId="49" fontId="20" fillId="0" borderId="0" xfId="61" applyNumberFormat="1" applyFont="1" applyBorder="1" applyAlignment="1" applyProtection="1">
      <alignment horizontal="center"/>
      <protection/>
    </xf>
    <xf numFmtId="49" fontId="20" fillId="0" borderId="0" xfId="61" applyNumberFormat="1" applyFont="1" applyBorder="1" applyProtection="1">
      <alignment/>
      <protection/>
    </xf>
    <xf numFmtId="1" fontId="20" fillId="0" borderId="10" xfId="61" applyNumberFormat="1" applyFont="1" applyBorder="1" applyAlignment="1" applyProtection="1">
      <alignment horizontal="left"/>
      <protection/>
    </xf>
    <xf numFmtId="1" fontId="20" fillId="0" borderId="10" xfId="61" applyNumberFormat="1" applyFont="1" applyBorder="1" applyAlignment="1" applyProtection="1">
      <alignment horizontal="center"/>
      <protection/>
    </xf>
    <xf numFmtId="0" fontId="20" fillId="0" borderId="10" xfId="61" applyNumberFormat="1" applyFont="1" applyBorder="1" applyAlignment="1" applyProtection="1">
      <alignment horizontal="center"/>
      <protection/>
    </xf>
    <xf numFmtId="0" fontId="20" fillId="0" borderId="10" xfId="61" applyNumberFormat="1" applyFont="1" applyBorder="1" applyAlignment="1" applyProtection="1">
      <alignment/>
      <protection/>
    </xf>
    <xf numFmtId="49" fontId="20" fillId="0" borderId="10" xfId="61" applyNumberFormat="1" applyFont="1" applyBorder="1" applyAlignment="1" applyProtection="1">
      <alignment horizontal="center"/>
      <protection/>
    </xf>
    <xf numFmtId="49" fontId="20" fillId="0" borderId="10" xfId="61" applyNumberFormat="1" applyFont="1" applyBorder="1" applyProtection="1">
      <alignment/>
      <protection/>
    </xf>
    <xf numFmtId="49" fontId="20" fillId="0" borderId="0" xfId="61" applyNumberFormat="1" applyFont="1" applyBorder="1" applyAlignment="1" applyProtection="1">
      <alignment horizontal="left"/>
      <protection/>
    </xf>
    <xf numFmtId="1" fontId="21" fillId="0" borderId="0" xfId="61" applyFont="1" applyAlignment="1">
      <alignment/>
      <protection/>
    </xf>
    <xf numFmtId="0" fontId="0" fillId="0" borderId="0" xfId="0" applyAlignment="1">
      <alignment vertical="center"/>
    </xf>
    <xf numFmtId="1" fontId="20" fillId="0" borderId="0" xfId="61" applyFont="1" applyAlignment="1" quotePrefix="1">
      <alignment vertical="center" textRotation="180"/>
      <protection/>
    </xf>
    <xf numFmtId="1" fontId="30" fillId="0" borderId="0" xfId="61" applyFont="1">
      <alignment/>
      <protection/>
    </xf>
    <xf numFmtId="1" fontId="30" fillId="0" borderId="0" xfId="61" applyFont="1" applyAlignment="1">
      <alignment horizontal="center"/>
      <protection/>
    </xf>
    <xf numFmtId="2" fontId="30" fillId="0" borderId="0" xfId="61" applyNumberFormat="1" applyFont="1" applyAlignment="1">
      <alignment horizontal="center"/>
      <protection/>
    </xf>
    <xf numFmtId="49" fontId="30" fillId="0" borderId="0" xfId="61" applyNumberFormat="1" applyFont="1" applyAlignment="1">
      <alignment horizontal="center"/>
      <protection/>
    </xf>
    <xf numFmtId="49" fontId="30" fillId="0" borderId="0" xfId="61" applyNumberFormat="1" applyFont="1">
      <alignment/>
      <protection/>
    </xf>
    <xf numFmtId="0" fontId="30" fillId="0" borderId="0" xfId="0" applyFont="1" applyAlignment="1">
      <alignment vertical="center"/>
    </xf>
    <xf numFmtId="2" fontId="30" fillId="0" borderId="0" xfId="0" applyNumberFormat="1" applyFont="1" applyAlignment="1">
      <alignment vertical="center"/>
    </xf>
    <xf numFmtId="0" fontId="34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1" fontId="20" fillId="0" borderId="0" xfId="61" applyNumberFormat="1" applyFont="1" applyFill="1" applyBorder="1" applyProtection="1">
      <alignment/>
      <protection/>
    </xf>
    <xf numFmtId="49" fontId="30" fillId="0" borderId="0" xfId="61" applyNumberFormat="1" applyFont="1" applyFill="1" applyBorder="1" applyAlignment="1" applyProtection="1">
      <alignment horizontal="left" shrinkToFit="1"/>
      <protection locked="0"/>
    </xf>
    <xf numFmtId="49" fontId="30" fillId="0" borderId="0" xfId="61" applyNumberFormat="1" applyFont="1" applyFill="1" applyBorder="1" applyAlignment="1" applyProtection="1">
      <alignment horizontal="center"/>
      <protection locked="0"/>
    </xf>
    <xf numFmtId="49" fontId="30" fillId="0" borderId="0" xfId="61" applyNumberFormat="1" applyFont="1" applyFill="1" applyBorder="1" applyAlignment="1" applyProtection="1">
      <alignment horizontal="left"/>
      <protection locked="0"/>
    </xf>
    <xf numFmtId="49" fontId="30" fillId="0" borderId="0" xfId="61" applyNumberFormat="1" applyFont="1" applyFill="1" applyBorder="1" applyAlignment="1" applyProtection="1">
      <alignment/>
      <protection locked="0"/>
    </xf>
    <xf numFmtId="49" fontId="30" fillId="0" borderId="0" xfId="61" applyNumberFormat="1" applyFont="1" applyFill="1" applyBorder="1" applyAlignment="1" applyProtection="1">
      <alignment shrinkToFit="1"/>
      <protection locked="0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30" fillId="0" borderId="0" xfId="61" applyNumberFormat="1" applyFont="1" applyFill="1" applyBorder="1" applyAlignment="1" applyProtection="1">
      <alignment horizontal="left"/>
      <protection/>
    </xf>
    <xf numFmtId="49" fontId="30" fillId="0" borderId="0" xfId="61" applyNumberFormat="1" applyFont="1" applyFill="1" applyBorder="1" applyAlignment="1" applyProtection="1">
      <alignment vertical="center" wrapText="1"/>
      <protection locked="0"/>
    </xf>
    <xf numFmtId="49" fontId="30" fillId="0" borderId="0" xfId="61" applyNumberFormat="1" applyFont="1" applyFill="1" applyBorder="1" applyAlignment="1" applyProtection="1">
      <alignment horizontal="center" vertical="center"/>
      <protection locked="0"/>
    </xf>
    <xf numFmtId="0" fontId="30" fillId="0" borderId="0" xfId="61" applyNumberFormat="1" applyFont="1" applyFill="1" applyBorder="1" applyProtection="1">
      <alignment/>
      <protection/>
    </xf>
    <xf numFmtId="1" fontId="30" fillId="0" borderId="0" xfId="61" applyNumberFormat="1" applyFont="1" applyFill="1" applyBorder="1" applyProtection="1">
      <alignment/>
      <protection/>
    </xf>
    <xf numFmtId="0" fontId="35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5" fillId="0" borderId="11" xfId="0" applyFont="1" applyFill="1" applyBorder="1" applyAlignment="1">
      <alignment vertical="center" shrinkToFit="1"/>
    </xf>
    <xf numFmtId="0" fontId="35" fillId="0" borderId="0" xfId="0" applyFont="1" applyAlignment="1">
      <alignment vertical="center" shrinkToFit="1"/>
    </xf>
    <xf numFmtId="0" fontId="29" fillId="24" borderId="11" xfId="0" applyFont="1" applyFill="1" applyBorder="1" applyAlignment="1">
      <alignment vertical="center"/>
    </xf>
    <xf numFmtId="0" fontId="29" fillId="0" borderId="11" xfId="0" applyFont="1" applyFill="1" applyBorder="1" applyAlignment="1">
      <alignment vertical="center"/>
    </xf>
    <xf numFmtId="0" fontId="29" fillId="25" borderId="11" xfId="0" applyFont="1" applyFill="1" applyBorder="1" applyAlignment="1">
      <alignment vertical="center"/>
    </xf>
    <xf numFmtId="0" fontId="29" fillId="26" borderId="11" xfId="0" applyFont="1" applyFill="1" applyBorder="1" applyAlignment="1">
      <alignment vertical="center"/>
    </xf>
    <xf numFmtId="0" fontId="29" fillId="27" borderId="11" xfId="0" applyFont="1" applyFill="1" applyBorder="1" applyAlignment="1">
      <alignment vertical="center"/>
    </xf>
    <xf numFmtId="0" fontId="35" fillId="24" borderId="11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5" fillId="27" borderId="11" xfId="0" applyFont="1" applyFill="1" applyBorder="1" applyAlignment="1">
      <alignment vertical="center"/>
    </xf>
    <xf numFmtId="0" fontId="58" fillId="0" borderId="0" xfId="0" applyFont="1" applyAlignment="1">
      <alignment vertical="center"/>
    </xf>
    <xf numFmtId="0" fontId="35" fillId="26" borderId="11" xfId="0" applyFont="1" applyFill="1" applyBorder="1" applyAlignment="1">
      <alignment vertical="center"/>
    </xf>
    <xf numFmtId="0" fontId="35" fillId="25" borderId="11" xfId="0" applyFont="1" applyFill="1" applyBorder="1" applyAlignment="1">
      <alignment vertical="center"/>
    </xf>
    <xf numFmtId="49" fontId="21" fillId="28" borderId="12" xfId="61" applyNumberFormat="1" applyFont="1" applyFill="1" applyBorder="1" applyAlignment="1" applyProtection="1">
      <alignment horizontal="center" vertical="center" shrinkToFit="1"/>
      <protection/>
    </xf>
    <xf numFmtId="49" fontId="21" fillId="28" borderId="13" xfId="61" applyNumberFormat="1" applyFont="1" applyFill="1" applyBorder="1" applyAlignment="1" applyProtection="1">
      <alignment horizontal="center" vertical="center" shrinkToFit="1"/>
      <protection/>
    </xf>
    <xf numFmtId="49" fontId="21" fillId="28" borderId="14" xfId="61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Alignment="1">
      <alignment horizontal="center" vertical="center"/>
    </xf>
    <xf numFmtId="1" fontId="20" fillId="0" borderId="0" xfId="61" applyFont="1" applyAlignment="1" applyProtection="1">
      <alignment shrinkToFit="1"/>
      <protection locked="0"/>
    </xf>
    <xf numFmtId="1" fontId="20" fillId="0" borderId="10" xfId="61" applyNumberFormat="1" applyFont="1" applyBorder="1" applyAlignment="1" applyProtection="1">
      <alignment horizontal="center" shrinkToFit="1"/>
      <protection/>
    </xf>
    <xf numFmtId="1" fontId="30" fillId="0" borderId="0" xfId="61" applyFont="1" applyAlignment="1">
      <alignment horizontal="center" shrinkToFit="1"/>
      <protection/>
    </xf>
    <xf numFmtId="0" fontId="30" fillId="0" borderId="0" xfId="0" applyFont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5" xfId="0" applyFill="1" applyBorder="1" applyAlignment="1">
      <alignment vertical="center"/>
    </xf>
    <xf numFmtId="1" fontId="20" fillId="0" borderId="0" xfId="61" applyFont="1" applyAlignment="1" applyProtection="1">
      <alignment horizontal="center" shrinkToFit="1"/>
      <protection locked="0"/>
    </xf>
    <xf numFmtId="1" fontId="20" fillId="0" borderId="0" xfId="61" applyNumberFormat="1" applyFont="1" applyBorder="1" applyAlignment="1" applyProtection="1">
      <alignment horizontal="center" shrinkToFit="1"/>
      <protection locked="0"/>
    </xf>
    <xf numFmtId="1" fontId="20" fillId="0" borderId="10" xfId="61" applyNumberFormat="1" applyFont="1" applyBorder="1" applyAlignment="1" applyProtection="1">
      <alignment horizontal="center" shrinkToFit="1"/>
      <protection locked="0"/>
    </xf>
    <xf numFmtId="1" fontId="20" fillId="0" borderId="16" xfId="61" applyNumberFormat="1" applyFont="1" applyFill="1" applyBorder="1" applyAlignment="1" applyProtection="1">
      <alignment horizontal="center" shrinkToFit="1"/>
      <protection/>
    </xf>
    <xf numFmtId="1" fontId="20" fillId="28" borderId="17" xfId="61" applyNumberFormat="1" applyFont="1" applyFill="1" applyBorder="1" applyAlignment="1" applyProtection="1">
      <alignment horizontal="center" shrinkToFit="1"/>
      <protection/>
    </xf>
    <xf numFmtId="0" fontId="0" fillId="0" borderId="0" xfId="0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1" fontId="20" fillId="0" borderId="0" xfId="61" applyFont="1" applyBorder="1" applyAlignment="1">
      <alignment/>
      <protection/>
    </xf>
    <xf numFmtId="1" fontId="20" fillId="0" borderId="19" xfId="61" applyNumberFormat="1" applyFont="1" applyFill="1" applyBorder="1" applyAlignment="1" applyProtection="1">
      <alignment horizontal="center" shrinkToFit="1"/>
      <protection/>
    </xf>
    <xf numFmtId="0" fontId="35" fillId="0" borderId="0" xfId="0" applyFont="1" applyAlignment="1">
      <alignment horizontal="center" vertical="center" shrinkToFit="1"/>
    </xf>
    <xf numFmtId="0" fontId="35" fillId="0" borderId="11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textRotation="255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49" fontId="0" fillId="0" borderId="25" xfId="0" applyNumberFormat="1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49" fontId="0" fillId="0" borderId="24" xfId="0" applyNumberFormat="1" applyFont="1" applyFill="1" applyBorder="1" applyAlignment="1">
      <alignment horizontal="center" vertical="center" shrinkToFit="1"/>
    </xf>
    <xf numFmtId="49" fontId="40" fillId="0" borderId="20" xfId="61" applyNumberFormat="1" applyFont="1" applyFill="1" applyBorder="1" applyAlignment="1" applyProtection="1">
      <alignment horizontal="center" vertical="center" shrinkToFit="1"/>
      <protection/>
    </xf>
    <xf numFmtId="49" fontId="0" fillId="0" borderId="27" xfId="0" applyNumberFormat="1" applyFont="1" applyFill="1" applyBorder="1" applyAlignment="1">
      <alignment horizontal="center" vertical="center" shrinkToFit="1"/>
    </xf>
    <xf numFmtId="49" fontId="40" fillId="0" borderId="27" xfId="61" applyNumberFormat="1" applyFont="1" applyFill="1" applyBorder="1" applyAlignment="1" applyProtection="1">
      <alignment horizontal="center" vertical="center" shrinkToFit="1"/>
      <protection/>
    </xf>
    <xf numFmtId="49" fontId="40" fillId="0" borderId="28" xfId="61" applyNumberFormat="1" applyFont="1" applyFill="1" applyBorder="1" applyAlignment="1" applyProtection="1">
      <alignment horizontal="center" vertical="center" shrinkToFit="1"/>
      <protection/>
    </xf>
    <xf numFmtId="49" fontId="43" fillId="0" borderId="29" xfId="61" applyNumberFormat="1" applyFont="1" applyFill="1" applyBorder="1" applyAlignment="1" applyProtection="1">
      <alignment horizontal="center" vertical="center" wrapText="1" shrinkToFit="1"/>
      <protection/>
    </xf>
    <xf numFmtId="49" fontId="43" fillId="0" borderId="23" xfId="61" applyNumberFormat="1" applyFont="1" applyFill="1" applyBorder="1" applyAlignment="1" applyProtection="1">
      <alignment horizontal="center" vertical="center" shrinkToFit="1"/>
      <protection/>
    </xf>
    <xf numFmtId="49" fontId="43" fillId="0" borderId="30" xfId="61" applyNumberFormat="1" applyFont="1" applyFill="1" applyBorder="1" applyAlignment="1" applyProtection="1">
      <alignment horizontal="center" vertical="center" shrinkToFit="1"/>
      <protection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textRotation="255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49" fontId="0" fillId="0" borderId="36" xfId="0" applyNumberFormat="1" applyFont="1" applyFill="1" applyBorder="1" applyAlignment="1">
      <alignment horizontal="center" vertical="center" shrinkToFit="1"/>
    </xf>
    <xf numFmtId="0" fontId="0" fillId="0" borderId="37" xfId="0" applyFont="1" applyFill="1" applyBorder="1" applyAlignment="1">
      <alignment horizontal="center" vertical="center" shrinkToFit="1"/>
    </xf>
    <xf numFmtId="49" fontId="0" fillId="0" borderId="35" xfId="0" applyNumberFormat="1" applyFont="1" applyFill="1" applyBorder="1" applyAlignment="1">
      <alignment horizontal="center" vertical="center" shrinkToFit="1"/>
    </xf>
    <xf numFmtId="49" fontId="40" fillId="0" borderId="31" xfId="61" applyNumberFormat="1" applyFont="1" applyFill="1" applyBorder="1" applyAlignment="1" applyProtection="1">
      <alignment horizontal="center" vertical="center" shrinkToFit="1"/>
      <protection/>
    </xf>
    <xf numFmtId="49" fontId="0" fillId="0" borderId="38" xfId="0" applyNumberFormat="1" applyFont="1" applyFill="1" applyBorder="1" applyAlignment="1">
      <alignment horizontal="center" vertical="center" shrinkToFit="1"/>
    </xf>
    <xf numFmtId="49" fontId="40" fillId="0" borderId="38" xfId="61" applyNumberFormat="1" applyFont="1" applyFill="1" applyBorder="1" applyAlignment="1" applyProtection="1">
      <alignment horizontal="center" vertical="center" shrinkToFit="1"/>
      <protection/>
    </xf>
    <xf numFmtId="49" fontId="40" fillId="0" borderId="39" xfId="61" applyNumberFormat="1" applyFont="1" applyFill="1" applyBorder="1" applyAlignment="1" applyProtection="1">
      <alignment horizontal="center" vertical="center" shrinkToFit="1"/>
      <protection/>
    </xf>
    <xf numFmtId="49" fontId="40" fillId="0" borderId="40" xfId="61" applyNumberFormat="1" applyFont="1" applyFill="1" applyBorder="1" applyAlignment="1" applyProtection="1">
      <alignment horizontal="center" vertical="center" shrinkToFit="1"/>
      <protection/>
    </xf>
    <xf numFmtId="49" fontId="43" fillId="0" borderId="15" xfId="61" applyNumberFormat="1" applyFont="1" applyBorder="1" applyAlignment="1" applyProtection="1">
      <alignment horizontal="center" vertical="center" shrinkToFit="1"/>
      <protection locked="0"/>
    </xf>
    <xf numFmtId="49" fontId="43" fillId="0" borderId="41" xfId="61" applyNumberFormat="1" applyFont="1" applyBorder="1" applyAlignment="1" applyProtection="1">
      <alignment horizontal="center" vertical="center" shrinkToFit="1"/>
      <protection locked="0"/>
    </xf>
    <xf numFmtId="49" fontId="43" fillId="8" borderId="17" xfId="61" applyNumberFormat="1" applyFont="1" applyFill="1" applyBorder="1" applyAlignment="1" applyProtection="1">
      <alignment horizontal="center" vertical="center" shrinkToFit="1"/>
      <protection locked="0"/>
    </xf>
    <xf numFmtId="49" fontId="43" fillId="0" borderId="42" xfId="61" applyNumberFormat="1" applyFont="1" applyBorder="1" applyAlignment="1" applyProtection="1">
      <alignment horizontal="center" vertical="center" shrinkToFit="1"/>
      <protection locked="0"/>
    </xf>
    <xf numFmtId="49" fontId="43" fillId="8" borderId="15" xfId="61" applyNumberFormat="1" applyFont="1" applyFill="1" applyBorder="1" applyAlignment="1" applyProtection="1">
      <alignment horizontal="center" vertical="center" shrinkToFit="1"/>
      <protection locked="0"/>
    </xf>
    <xf numFmtId="49" fontId="43" fillId="0" borderId="43" xfId="61" applyNumberFormat="1" applyFont="1" applyBorder="1" applyAlignment="1" applyProtection="1">
      <alignment horizontal="center"/>
      <protection locked="0"/>
    </xf>
    <xf numFmtId="49" fontId="43" fillId="0" borderId="44" xfId="61" applyNumberFormat="1" applyFont="1" applyBorder="1" applyAlignment="1" applyProtection="1">
      <alignment horizontal="center"/>
      <protection locked="0"/>
    </xf>
    <xf numFmtId="49" fontId="43" fillId="0" borderId="45" xfId="61" applyNumberFormat="1" applyFont="1" applyBorder="1" applyAlignment="1" applyProtection="1">
      <alignment horizontal="center"/>
      <protection locked="0"/>
    </xf>
    <xf numFmtId="49" fontId="43" fillId="0" borderId="46" xfId="61" applyNumberFormat="1" applyFont="1" applyBorder="1" applyAlignment="1" applyProtection="1">
      <alignment horizontal="center" vertical="center" shrinkToFit="1"/>
      <protection locked="0"/>
    </xf>
    <xf numFmtId="49" fontId="43" fillId="0" borderId="47" xfId="61" applyNumberFormat="1" applyFont="1" applyBorder="1" applyAlignment="1" applyProtection="1">
      <alignment vertical="center" shrinkToFit="1"/>
      <protection locked="0"/>
    </xf>
    <xf numFmtId="49" fontId="43" fillId="0" borderId="48" xfId="61" applyNumberFormat="1" applyFont="1" applyBorder="1" applyAlignment="1" applyProtection="1">
      <alignment shrinkToFit="1"/>
      <protection locked="0"/>
    </xf>
    <xf numFmtId="49" fontId="43" fillId="0" borderId="49" xfId="61" applyNumberFormat="1" applyFont="1" applyBorder="1" applyAlignment="1" applyProtection="1">
      <alignment horizontal="center" vertical="center" shrinkToFit="1"/>
      <protection locked="0"/>
    </xf>
    <xf numFmtId="49" fontId="43" fillId="0" borderId="50" xfId="61" applyNumberFormat="1" applyFont="1" applyBorder="1" applyAlignment="1" applyProtection="1">
      <alignment vertical="center" shrinkToFit="1"/>
      <protection locked="0"/>
    </xf>
    <xf numFmtId="49" fontId="43" fillId="0" borderId="51" xfId="61" applyNumberFormat="1" applyFont="1" applyBorder="1" applyAlignment="1" applyProtection="1">
      <alignment shrinkToFit="1"/>
      <protection locked="0"/>
    </xf>
    <xf numFmtId="49" fontId="43" fillId="0" borderId="0" xfId="61" applyNumberFormat="1" applyFont="1" applyBorder="1" applyAlignment="1" applyProtection="1">
      <alignment horizontal="center" vertical="center" shrinkToFit="1"/>
      <protection locked="0"/>
    </xf>
    <xf numFmtId="49" fontId="43" fillId="0" borderId="52" xfId="61" applyNumberFormat="1" applyFont="1" applyBorder="1" applyAlignment="1" applyProtection="1">
      <alignment horizontal="center" vertical="center" shrinkToFit="1"/>
      <protection locked="0"/>
    </xf>
    <xf numFmtId="49" fontId="43" fillId="8" borderId="53" xfId="61" applyNumberFormat="1" applyFont="1" applyFill="1" applyBorder="1" applyAlignment="1" applyProtection="1">
      <alignment horizontal="center" vertical="center" shrinkToFit="1"/>
      <protection locked="0"/>
    </xf>
    <xf numFmtId="49" fontId="43" fillId="0" borderId="54" xfId="61" applyNumberFormat="1" applyFont="1" applyBorder="1" applyAlignment="1" applyProtection="1">
      <alignment horizontal="center" vertical="center" shrinkToFit="1"/>
      <protection locked="0"/>
    </xf>
    <xf numFmtId="49" fontId="43" fillId="8" borderId="55" xfId="61" applyNumberFormat="1" applyFont="1" applyFill="1" applyBorder="1" applyAlignment="1" applyProtection="1">
      <alignment horizontal="center" vertical="center" shrinkToFit="1"/>
      <protection locked="0"/>
    </xf>
    <xf numFmtId="49" fontId="43" fillId="0" borderId="56" xfId="61" applyNumberFormat="1" applyFont="1" applyBorder="1" applyAlignment="1" applyProtection="1">
      <alignment horizontal="center" vertical="center" shrinkToFit="1"/>
      <protection locked="0"/>
    </xf>
    <xf numFmtId="49" fontId="43" fillId="0" borderId="57" xfId="61" applyNumberFormat="1" applyFont="1" applyBorder="1" applyAlignment="1" applyProtection="1">
      <alignment horizontal="center" vertical="center" shrinkToFit="1"/>
      <protection locked="0"/>
    </xf>
    <xf numFmtId="49" fontId="43" fillId="0" borderId="58" xfId="61" applyNumberFormat="1" applyFont="1" applyBorder="1" applyAlignment="1" applyProtection="1">
      <alignment horizontal="center" vertical="center" shrinkToFit="1"/>
      <protection locked="0"/>
    </xf>
    <xf numFmtId="49" fontId="43" fillId="0" borderId="59" xfId="61" applyNumberFormat="1" applyFont="1" applyBorder="1" applyAlignment="1" applyProtection="1">
      <alignment horizontal="center" vertical="center" shrinkToFit="1"/>
      <protection locked="0"/>
    </xf>
    <xf numFmtId="49" fontId="43" fillId="8" borderId="16" xfId="61" applyNumberFormat="1" applyFont="1" applyFill="1" applyBorder="1" applyAlignment="1" applyProtection="1">
      <alignment horizontal="center" vertical="center" shrinkToFit="1"/>
      <protection locked="0"/>
    </xf>
    <xf numFmtId="49" fontId="43" fillId="0" borderId="60" xfId="61" applyNumberFormat="1" applyFont="1" applyBorder="1" applyAlignment="1" applyProtection="1">
      <alignment horizontal="center" vertical="center" shrinkToFit="1"/>
      <protection locked="0"/>
    </xf>
    <xf numFmtId="49" fontId="43" fillId="8" borderId="35" xfId="61" applyNumberFormat="1" applyFont="1" applyFill="1" applyBorder="1" applyAlignment="1" applyProtection="1">
      <alignment horizontal="center" vertical="center" shrinkToFit="1"/>
      <protection locked="0"/>
    </xf>
    <xf numFmtId="49" fontId="43" fillId="0" borderId="10" xfId="61" applyNumberFormat="1" applyFont="1" applyBorder="1" applyAlignment="1" applyProtection="1">
      <alignment horizontal="center" vertical="center" shrinkToFit="1"/>
      <protection locked="0"/>
    </xf>
    <xf numFmtId="49" fontId="43" fillId="0" borderId="61" xfId="61" applyNumberFormat="1" applyFont="1" applyBorder="1" applyAlignment="1" applyProtection="1">
      <alignment horizontal="center" vertical="center" shrinkToFit="1"/>
      <protection locked="0"/>
    </xf>
    <xf numFmtId="49" fontId="43" fillId="0" borderId="34" xfId="61" applyNumberFormat="1" applyFont="1" applyBorder="1" applyAlignment="1" applyProtection="1">
      <alignment vertical="center" shrinkToFit="1"/>
      <protection locked="0"/>
    </xf>
    <xf numFmtId="49" fontId="43" fillId="0" borderId="40" xfId="61" applyNumberFormat="1" applyFont="1" applyBorder="1" applyAlignment="1" applyProtection="1">
      <alignment shrinkToFit="1"/>
      <protection locked="0"/>
    </xf>
    <xf numFmtId="49" fontId="43" fillId="0" borderId="29" xfId="61" applyNumberFormat="1" applyFont="1" applyBorder="1" applyAlignment="1" applyProtection="1">
      <alignment horizontal="center" vertical="center" shrinkToFit="1"/>
      <protection locked="0"/>
    </xf>
    <xf numFmtId="49" fontId="43" fillId="0" borderId="62" xfId="61" applyNumberFormat="1" applyFont="1" applyBorder="1" applyAlignment="1" applyProtection="1">
      <alignment horizontal="center" vertical="center" shrinkToFit="1"/>
      <protection locked="0"/>
    </xf>
    <xf numFmtId="49" fontId="43" fillId="0" borderId="63" xfId="61" applyNumberFormat="1" applyFont="1" applyBorder="1" applyAlignment="1" applyProtection="1">
      <alignment horizontal="center" vertical="center" shrinkToFit="1"/>
      <protection locked="0"/>
    </xf>
    <xf numFmtId="49" fontId="43" fillId="8" borderId="18" xfId="61" applyNumberFormat="1" applyFont="1" applyFill="1" applyBorder="1" applyAlignment="1" applyProtection="1">
      <alignment horizontal="center" vertical="center" shrinkToFit="1"/>
      <protection locked="0"/>
    </xf>
    <xf numFmtId="49" fontId="43" fillId="0" borderId="64" xfId="61" applyNumberFormat="1" applyFont="1" applyBorder="1" applyAlignment="1" applyProtection="1">
      <alignment horizontal="center" vertical="center" shrinkToFit="1"/>
      <protection locked="0"/>
    </xf>
    <xf numFmtId="49" fontId="43" fillId="8" borderId="65" xfId="61" applyNumberFormat="1" applyFont="1" applyFill="1" applyBorder="1" applyAlignment="1" applyProtection="1">
      <alignment horizontal="center" vertical="center" shrinkToFit="1"/>
      <protection locked="0"/>
    </xf>
    <xf numFmtId="49" fontId="43" fillId="0" borderId="65" xfId="61" applyNumberFormat="1" applyFont="1" applyBorder="1" applyAlignment="1" applyProtection="1">
      <alignment horizontal="center" vertical="center" shrinkToFit="1"/>
      <protection locked="0"/>
    </xf>
    <xf numFmtId="49" fontId="43" fillId="0" borderId="47" xfId="61" applyNumberFormat="1" applyFont="1" applyBorder="1" applyAlignment="1" applyProtection="1">
      <alignment horizontal="center" vertical="center" shrinkToFit="1"/>
      <protection locked="0"/>
    </xf>
    <xf numFmtId="49" fontId="43" fillId="0" borderId="66" xfId="61" applyNumberFormat="1" applyFont="1" applyBorder="1" applyAlignment="1" applyProtection="1">
      <alignment horizontal="center" vertical="center" shrinkToFit="1"/>
      <protection locked="0"/>
    </xf>
    <xf numFmtId="49" fontId="43" fillId="0" borderId="48" xfId="61" applyNumberFormat="1" applyFont="1" applyBorder="1" applyAlignment="1" applyProtection="1">
      <alignment horizontal="center" vertical="center" shrinkToFit="1"/>
      <protection locked="0"/>
    </xf>
    <xf numFmtId="49" fontId="43" fillId="0" borderId="67" xfId="61" applyNumberFormat="1" applyFont="1" applyBorder="1" applyAlignment="1" applyProtection="1">
      <alignment horizontal="center" vertical="center" shrinkToFit="1"/>
      <protection locked="0"/>
    </xf>
    <xf numFmtId="49" fontId="43" fillId="0" borderId="68" xfId="61" applyNumberFormat="1" applyFont="1" applyBorder="1" applyAlignment="1" applyProtection="1">
      <alignment horizontal="center" vertical="center" shrinkToFit="1"/>
      <protection locked="0"/>
    </xf>
    <xf numFmtId="49" fontId="43" fillId="0" borderId="69" xfId="61" applyNumberFormat="1" applyFont="1" applyBorder="1" applyAlignment="1" applyProtection="1">
      <alignment horizontal="center" vertical="center" shrinkToFit="1"/>
      <protection locked="0"/>
    </xf>
    <xf numFmtId="49" fontId="43" fillId="0" borderId="70" xfId="61" applyNumberFormat="1" applyFont="1" applyBorder="1" applyAlignment="1" applyProtection="1">
      <alignment horizontal="center" vertical="center" shrinkToFit="1"/>
      <protection locked="0"/>
    </xf>
    <xf numFmtId="49" fontId="43" fillId="0" borderId="71" xfId="61" applyNumberFormat="1" applyFont="1" applyBorder="1" applyAlignment="1" applyProtection="1">
      <alignment horizontal="center" vertical="center" shrinkToFit="1"/>
      <protection locked="0"/>
    </xf>
    <xf numFmtId="49" fontId="43" fillId="0" borderId="41" xfId="61" applyNumberFormat="1" applyFont="1" applyBorder="1" applyAlignment="1" applyProtection="1">
      <alignment horizontal="center" vertical="center"/>
      <protection locked="0"/>
    </xf>
    <xf numFmtId="49" fontId="43" fillId="0" borderId="47" xfId="61" applyNumberFormat="1" applyFont="1" applyBorder="1" applyAlignment="1" applyProtection="1">
      <alignment horizontal="center" vertical="center"/>
      <protection locked="0"/>
    </xf>
    <xf numFmtId="49" fontId="43" fillId="0" borderId="52" xfId="61" applyNumberFormat="1" applyFont="1" applyBorder="1" applyAlignment="1" applyProtection="1">
      <alignment horizontal="center" vertical="center"/>
      <protection locked="0"/>
    </xf>
    <xf numFmtId="49" fontId="43" fillId="0" borderId="72" xfId="61" applyNumberFormat="1" applyFont="1" applyBorder="1" applyAlignment="1" applyProtection="1">
      <alignment horizontal="center" vertical="center"/>
      <protection locked="0"/>
    </xf>
    <xf numFmtId="49" fontId="43" fillId="0" borderId="73" xfId="61" applyNumberFormat="1" applyFont="1" applyBorder="1" applyAlignment="1" applyProtection="1">
      <alignment horizontal="center" vertical="center"/>
      <protection locked="0"/>
    </xf>
    <xf numFmtId="49" fontId="43" fillId="0" borderId="74" xfId="61" applyNumberFormat="1" applyFont="1" applyBorder="1" applyAlignment="1" applyProtection="1">
      <alignment horizontal="center" vertical="center"/>
      <protection locked="0"/>
    </xf>
    <xf numFmtId="49" fontId="43" fillId="0" borderId="64" xfId="61" applyNumberFormat="1" applyFont="1" applyBorder="1" applyAlignment="1" applyProtection="1">
      <alignment horizontal="center" vertical="center"/>
      <protection locked="0"/>
    </xf>
    <xf numFmtId="49" fontId="43" fillId="0" borderId="59" xfId="61" applyNumberFormat="1" applyFont="1" applyBorder="1" applyAlignment="1" applyProtection="1">
      <alignment horizontal="center" vertical="center"/>
      <protection locked="0"/>
    </xf>
    <xf numFmtId="49" fontId="43" fillId="0" borderId="66" xfId="61" applyNumberFormat="1" applyFont="1" applyBorder="1" applyAlignment="1" applyProtection="1">
      <alignment horizontal="center" vertical="center"/>
      <protection locked="0"/>
    </xf>
    <xf numFmtId="49" fontId="43" fillId="0" borderId="43" xfId="61" applyNumberFormat="1" applyFont="1" applyBorder="1" applyAlignment="1" applyProtection="1">
      <alignment horizontal="center" vertical="center" shrinkToFit="1"/>
      <protection locked="0"/>
    </xf>
    <xf numFmtId="49" fontId="43" fillId="0" borderId="75" xfId="61" applyNumberFormat="1" applyFont="1" applyBorder="1" applyAlignment="1" applyProtection="1">
      <alignment horizontal="center" vertical="center" shrinkToFit="1"/>
      <protection locked="0"/>
    </xf>
    <xf numFmtId="49" fontId="43" fillId="0" borderId="76" xfId="61" applyNumberFormat="1" applyFont="1" applyBorder="1" applyAlignment="1" applyProtection="1">
      <alignment horizontal="center" vertical="center" shrinkToFit="1"/>
      <protection locked="0"/>
    </xf>
    <xf numFmtId="49" fontId="43" fillId="0" borderId="77" xfId="61" applyNumberFormat="1" applyFont="1" applyBorder="1" applyAlignment="1" applyProtection="1">
      <alignment horizontal="center" vertical="center" shrinkToFit="1"/>
      <protection locked="0"/>
    </xf>
    <xf numFmtId="49" fontId="43" fillId="0" borderId="78" xfId="61" applyNumberFormat="1" applyFont="1" applyBorder="1" applyAlignment="1" applyProtection="1">
      <alignment horizontal="center" vertical="center" shrinkToFit="1"/>
      <protection locked="0"/>
    </xf>
    <xf numFmtId="49" fontId="43" fillId="0" borderId="79" xfId="61" applyNumberFormat="1" applyFont="1" applyBorder="1" applyAlignment="1" applyProtection="1">
      <alignment horizontal="center" vertical="center" shrinkToFit="1"/>
      <protection locked="0"/>
    </xf>
    <xf numFmtId="0" fontId="0" fillId="0" borderId="8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81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 shrinkToFit="1"/>
    </xf>
    <xf numFmtId="49" fontId="43" fillId="0" borderId="82" xfId="61" applyNumberFormat="1" applyFont="1" applyBorder="1" applyAlignment="1" applyProtection="1">
      <alignment horizontal="center" vertical="center" shrinkToFit="1"/>
      <protection locked="0"/>
    </xf>
    <xf numFmtId="49" fontId="43" fillId="0" borderId="83" xfId="61" applyNumberFormat="1" applyFont="1" applyBorder="1" applyAlignment="1" applyProtection="1">
      <alignment horizontal="center" vertical="center" shrinkToFit="1"/>
      <protection locked="0"/>
    </xf>
    <xf numFmtId="49" fontId="43" fillId="0" borderId="84" xfId="61" applyNumberFormat="1" applyFont="1" applyBorder="1" applyAlignment="1" applyProtection="1">
      <alignment horizontal="center" vertical="center" shrinkToFit="1"/>
      <protection locked="0"/>
    </xf>
    <xf numFmtId="1" fontId="20" fillId="0" borderId="19" xfId="61" applyNumberFormat="1" applyFont="1" applyFill="1" applyBorder="1" applyAlignment="1" applyProtection="1">
      <alignment horizontal="center" vertical="center" shrinkToFit="1"/>
      <protection/>
    </xf>
    <xf numFmtId="49" fontId="41" fillId="28" borderId="0" xfId="61" applyNumberFormat="1" applyFont="1" applyFill="1" applyBorder="1" applyAlignment="1" applyProtection="1">
      <alignment horizontal="center" vertical="center" wrapText="1" shrinkToFit="1"/>
      <protection/>
    </xf>
    <xf numFmtId="0" fontId="0" fillId="0" borderId="24" xfId="0" applyFont="1" applyFill="1" applyBorder="1" applyAlignment="1">
      <alignment horizontal="left" vertical="center" shrinkToFit="1"/>
    </xf>
    <xf numFmtId="0" fontId="43" fillId="24" borderId="15" xfId="61" applyNumberFormat="1" applyFont="1" applyFill="1" applyBorder="1" applyAlignment="1" applyProtection="1">
      <alignment horizontal="center" vertical="center" shrinkToFit="1"/>
      <protection locked="0"/>
    </xf>
    <xf numFmtId="49" fontId="43" fillId="24" borderId="15" xfId="61" applyNumberFormat="1" applyFont="1" applyFill="1" applyBorder="1" applyAlignment="1" applyProtection="1">
      <alignment horizontal="center" vertical="center" shrinkToFit="1"/>
      <protection locked="0"/>
    </xf>
    <xf numFmtId="49" fontId="43" fillId="24" borderId="56" xfId="61" applyNumberFormat="1" applyFont="1" applyFill="1" applyBorder="1" applyAlignment="1" applyProtection="1">
      <alignment horizontal="center" vertical="center" shrinkToFit="1"/>
      <protection locked="0"/>
    </xf>
    <xf numFmtId="49" fontId="43" fillId="24" borderId="10" xfId="61" applyNumberFormat="1" applyFont="1" applyFill="1" applyBorder="1" applyAlignment="1" applyProtection="1">
      <alignment horizontal="center" vertical="center" shrinkToFit="1"/>
      <protection locked="0"/>
    </xf>
    <xf numFmtId="0" fontId="28" fillId="28" borderId="85" xfId="61" applyNumberFormat="1" applyFont="1" applyFill="1" applyBorder="1" applyAlignment="1" applyProtection="1">
      <alignment horizontal="center" vertical="center" wrapText="1" shrinkToFit="1"/>
      <protection/>
    </xf>
    <xf numFmtId="0" fontId="28" fillId="28" borderId="0" xfId="61" applyNumberFormat="1" applyFont="1" applyFill="1" applyBorder="1" applyAlignment="1" applyProtection="1">
      <alignment horizontal="center" vertical="center" wrapText="1" shrinkToFit="1"/>
      <protection/>
    </xf>
    <xf numFmtId="0" fontId="43" fillId="0" borderId="15" xfId="61" applyNumberFormat="1" applyFont="1" applyBorder="1" applyAlignment="1" applyProtection="1">
      <alignment horizontal="center" vertical="center" shrinkToFit="1"/>
      <protection locked="0"/>
    </xf>
    <xf numFmtId="0" fontId="43" fillId="0" borderId="86" xfId="61" applyNumberFormat="1" applyFont="1" applyBorder="1" applyAlignment="1" applyProtection="1">
      <alignment horizontal="center" vertical="center" shrinkToFit="1"/>
      <protection locked="0"/>
    </xf>
    <xf numFmtId="0" fontId="43" fillId="0" borderId="55" xfId="61" applyNumberFormat="1" applyFont="1" applyBorder="1" applyAlignment="1" applyProtection="1">
      <alignment horizontal="center" vertical="center" shrinkToFit="1"/>
      <protection locked="0"/>
    </xf>
    <xf numFmtId="0" fontId="43" fillId="0" borderId="65" xfId="61" applyNumberFormat="1" applyFont="1" applyBorder="1" applyAlignment="1" applyProtection="1">
      <alignment horizontal="center" vertical="center" shrinkToFit="1"/>
      <protection locked="0"/>
    </xf>
    <xf numFmtId="0" fontId="43" fillId="0" borderId="35" xfId="61" applyNumberFormat="1" applyFont="1" applyBorder="1" applyAlignment="1" applyProtection="1">
      <alignment horizontal="center" vertical="center" shrinkToFit="1"/>
      <protection locked="0"/>
    </xf>
    <xf numFmtId="0" fontId="43" fillId="0" borderId="24" xfId="61" applyNumberFormat="1" applyFont="1" applyBorder="1" applyAlignment="1" applyProtection="1">
      <alignment horizontal="center" vertical="center" shrinkToFit="1"/>
      <protection locked="0"/>
    </xf>
    <xf numFmtId="0" fontId="43" fillId="0" borderId="18" xfId="61" applyNumberFormat="1" applyFont="1" applyBorder="1" applyAlignment="1" applyProtection="1">
      <alignment horizontal="center" vertical="center" shrinkToFit="1"/>
      <protection locked="0"/>
    </xf>
    <xf numFmtId="0" fontId="0" fillId="0" borderId="2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3" fillId="0" borderId="24" xfId="61" applyNumberFormat="1" applyFont="1" applyFill="1" applyBorder="1" applyAlignment="1" applyProtection="1">
      <alignment horizontal="center" vertical="center" shrinkToFit="1"/>
      <protection/>
    </xf>
    <xf numFmtId="0" fontId="40" fillId="0" borderId="35" xfId="61" applyNumberFormat="1" applyFont="1" applyFill="1" applyBorder="1" applyAlignment="1" applyProtection="1">
      <alignment horizontal="center" vertical="center" shrinkToFit="1"/>
      <protection/>
    </xf>
    <xf numFmtId="1" fontId="20" fillId="0" borderId="0" xfId="61" applyFont="1" applyFill="1" applyAlignment="1" applyProtection="1">
      <alignment horizontal="center" shrinkToFit="1"/>
      <protection locked="0"/>
    </xf>
    <xf numFmtId="1" fontId="20" fillId="0" borderId="0" xfId="61" applyNumberFormat="1" applyFont="1" applyFill="1" applyBorder="1" applyAlignment="1" applyProtection="1">
      <alignment horizontal="center" shrinkToFit="1"/>
      <protection locked="0"/>
    </xf>
    <xf numFmtId="1" fontId="20" fillId="0" borderId="10" xfId="61" applyNumberFormat="1" applyFont="1" applyFill="1" applyBorder="1" applyAlignment="1" applyProtection="1">
      <alignment horizontal="center" shrinkToFit="1"/>
      <protection locked="0"/>
    </xf>
    <xf numFmtId="0" fontId="0" fillId="0" borderId="0" xfId="0" applyFill="1" applyAlignment="1">
      <alignment horizontal="center" vertical="center" shrinkToFit="1"/>
    </xf>
    <xf numFmtId="1" fontId="28" fillId="24" borderId="87" xfId="61" applyNumberFormat="1" applyFont="1" applyFill="1" applyBorder="1" applyAlignment="1" applyProtection="1">
      <alignment horizontal="center" vertical="center" textRotation="255"/>
      <protection locked="0"/>
    </xf>
    <xf numFmtId="0" fontId="0" fillId="24" borderId="88" xfId="0" applyFill="1" applyBorder="1" applyAlignment="1">
      <alignment horizontal="center" vertical="center" textRotation="255"/>
    </xf>
    <xf numFmtId="1" fontId="20" fillId="24" borderId="17" xfId="61" applyNumberFormat="1" applyFont="1" applyFill="1" applyBorder="1" applyAlignment="1" applyProtection="1">
      <alignment horizontal="center" shrinkToFit="1"/>
      <protection/>
    </xf>
    <xf numFmtId="0" fontId="0" fillId="0" borderId="29" xfId="0" applyFont="1" applyFill="1" applyBorder="1" applyAlignment="1">
      <alignment horizontal="center" vertical="center" shrinkToFit="1"/>
    </xf>
    <xf numFmtId="0" fontId="0" fillId="0" borderId="61" xfId="0" applyFont="1" applyFill="1" applyBorder="1" applyAlignment="1">
      <alignment horizontal="center" vertical="center" shrinkToFit="1"/>
    </xf>
    <xf numFmtId="1" fontId="21" fillId="24" borderId="89" xfId="61" applyNumberFormat="1" applyFont="1" applyFill="1" applyBorder="1" applyAlignment="1" applyProtection="1">
      <alignment horizontal="center" vertical="center" shrinkToFit="1"/>
      <protection/>
    </xf>
    <xf numFmtId="0" fontId="0" fillId="24" borderId="70" xfId="0" applyFill="1" applyBorder="1" applyAlignment="1">
      <alignment horizontal="center" vertical="center" shrinkToFit="1"/>
    </xf>
    <xf numFmtId="49" fontId="43" fillId="24" borderId="67" xfId="61" applyNumberFormat="1" applyFont="1" applyFill="1" applyBorder="1" applyAlignment="1" applyProtection="1">
      <alignment horizontal="center" vertical="center" shrinkToFit="1"/>
      <protection locked="0"/>
    </xf>
    <xf numFmtId="49" fontId="43" fillId="24" borderId="70" xfId="61" applyNumberFormat="1" applyFont="1" applyFill="1" applyBorder="1" applyAlignment="1" applyProtection="1">
      <alignment horizontal="center" vertical="center" shrinkToFit="1"/>
      <protection locked="0"/>
    </xf>
    <xf numFmtId="49" fontId="43" fillId="24" borderId="69" xfId="61" applyNumberFormat="1" applyFont="1" applyFill="1" applyBorder="1" applyAlignment="1" applyProtection="1">
      <alignment horizontal="center" vertical="center" shrinkToFit="1"/>
      <protection locked="0"/>
    </xf>
    <xf numFmtId="0" fontId="35" fillId="0" borderId="0" xfId="0" applyFont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24" borderId="11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9" fillId="27" borderId="11" xfId="0" applyFont="1" applyFill="1" applyBorder="1" applyAlignment="1">
      <alignment horizontal="center" vertical="center"/>
    </xf>
    <xf numFmtId="0" fontId="29" fillId="26" borderId="11" xfId="0" applyFont="1" applyFill="1" applyBorder="1" applyAlignment="1">
      <alignment horizontal="center" vertical="center"/>
    </xf>
    <xf numFmtId="49" fontId="40" fillId="28" borderId="0" xfId="61" applyNumberFormat="1" applyFont="1" applyFill="1" applyBorder="1" applyAlignment="1" applyProtection="1">
      <alignment horizontal="center" vertical="center" wrapText="1" shrinkToFit="1"/>
      <protection/>
    </xf>
    <xf numFmtId="0" fontId="0" fillId="0" borderId="0" xfId="0" applyFont="1" applyBorder="1" applyAlignment="1">
      <alignment horizontal="center" vertical="center" shrinkToFit="1"/>
    </xf>
    <xf numFmtId="1" fontId="20" fillId="0" borderId="0" xfId="61" applyFont="1" applyAlignment="1">
      <alignment vertical="center" shrinkToFit="1"/>
      <protection/>
    </xf>
    <xf numFmtId="1" fontId="20" fillId="0" borderId="0" xfId="61" applyFont="1" applyAlignment="1" applyProtection="1">
      <alignment horizontal="center" vertical="center" shrinkToFit="1"/>
      <protection locked="0"/>
    </xf>
    <xf numFmtId="1" fontId="20" fillId="0" borderId="0" xfId="61" applyFont="1" applyAlignment="1">
      <alignment horizontal="center" vertical="center" shrinkToFit="1"/>
      <protection/>
    </xf>
    <xf numFmtId="0" fontId="42" fillId="24" borderId="0" xfId="0" applyFont="1" applyFill="1" applyBorder="1" applyAlignment="1">
      <alignment horizontal="center" vertical="center" shrinkToFit="1"/>
    </xf>
    <xf numFmtId="49" fontId="43" fillId="24" borderId="71" xfId="61" applyNumberFormat="1" applyFont="1" applyFill="1" applyBorder="1" applyAlignment="1" applyProtection="1">
      <alignment horizontal="center" vertical="center" shrinkToFit="1"/>
      <protection locked="0"/>
    </xf>
    <xf numFmtId="49" fontId="43" fillId="24" borderId="68" xfId="61" applyNumberFormat="1" applyFont="1" applyFill="1" applyBorder="1" applyAlignment="1" applyProtection="1">
      <alignment horizontal="center" vertical="center" shrinkToFit="1"/>
      <protection locked="0"/>
    </xf>
    <xf numFmtId="49" fontId="43" fillId="0" borderId="90" xfId="61" applyNumberFormat="1" applyFont="1" applyBorder="1" applyAlignment="1" applyProtection="1">
      <alignment horizontal="center" vertical="center" shrinkToFit="1"/>
      <protection locked="0"/>
    </xf>
    <xf numFmtId="49" fontId="43" fillId="0" borderId="91" xfId="61" applyNumberFormat="1" applyFont="1" applyBorder="1" applyAlignment="1" applyProtection="1">
      <alignment horizontal="center" vertical="center" shrinkToFit="1"/>
      <protection locked="0"/>
    </xf>
    <xf numFmtId="0" fontId="42" fillId="24" borderId="70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left" vertical="center" shrinkToFit="1"/>
    </xf>
    <xf numFmtId="0" fontId="43" fillId="24" borderId="67" xfId="61" applyNumberFormat="1" applyFont="1" applyFill="1" applyBorder="1" applyAlignment="1" applyProtection="1">
      <alignment horizontal="center" vertical="center" shrinkToFit="1"/>
      <protection locked="0"/>
    </xf>
    <xf numFmtId="0" fontId="43" fillId="24" borderId="68" xfId="61" applyNumberFormat="1" applyFont="1" applyFill="1" applyBorder="1" applyAlignment="1" applyProtection="1">
      <alignment horizontal="center" vertical="center" shrinkToFit="1"/>
      <protection locked="0"/>
    </xf>
    <xf numFmtId="0" fontId="43" fillId="24" borderId="69" xfId="61" applyNumberFormat="1" applyFont="1" applyFill="1" applyBorder="1" applyAlignment="1" applyProtection="1">
      <alignment horizontal="center" vertical="center" shrinkToFit="1"/>
      <protection locked="0"/>
    </xf>
    <xf numFmtId="49" fontId="40" fillId="28" borderId="89" xfId="61" applyNumberFormat="1" applyFont="1" applyFill="1" applyBorder="1" applyAlignment="1" applyProtection="1">
      <alignment horizontal="center" vertical="center" wrapText="1" shrinkToFit="1"/>
      <protection/>
    </xf>
    <xf numFmtId="0" fontId="0" fillId="0" borderId="70" xfId="0" applyFont="1" applyBorder="1" applyAlignment="1">
      <alignment horizontal="center" vertical="center" shrinkToFit="1"/>
    </xf>
    <xf numFmtId="49" fontId="30" fillId="0" borderId="0" xfId="61" applyNumberFormat="1" applyFont="1" applyFill="1" applyBorder="1" applyAlignment="1" applyProtection="1">
      <alignment horizontal="left" vertical="center"/>
      <protection locked="0"/>
    </xf>
    <xf numFmtId="0" fontId="0" fillId="0" borderId="92" xfId="0" applyBorder="1" applyAlignment="1">
      <alignment vertical="center" shrinkToFit="1"/>
    </xf>
    <xf numFmtId="0" fontId="0" fillId="0" borderId="93" xfId="0" applyBorder="1" applyAlignment="1">
      <alignment horizontal="center" vertical="center"/>
    </xf>
    <xf numFmtId="0" fontId="28" fillId="0" borderId="93" xfId="0" applyFont="1" applyBorder="1" applyAlignment="1">
      <alignment vertical="center"/>
    </xf>
    <xf numFmtId="0" fontId="35" fillId="0" borderId="93" xfId="0" applyFont="1" applyBorder="1" applyAlignment="1">
      <alignment vertical="center"/>
    </xf>
    <xf numFmtId="0" fontId="35" fillId="0" borderId="94" xfId="0" applyFont="1" applyFill="1" applyBorder="1" applyAlignment="1">
      <alignment vertical="center" shrinkToFit="1"/>
    </xf>
    <xf numFmtId="0" fontId="29" fillId="24" borderId="94" xfId="0" applyFont="1" applyFill="1" applyBorder="1" applyAlignment="1">
      <alignment vertical="center"/>
    </xf>
    <xf numFmtId="0" fontId="35" fillId="24" borderId="94" xfId="0" applyFont="1" applyFill="1" applyBorder="1" applyAlignment="1">
      <alignment vertical="center"/>
    </xf>
    <xf numFmtId="1" fontId="0" fillId="0" borderId="92" xfId="0" applyNumberFormat="1" applyBorder="1" applyAlignment="1">
      <alignment vertical="center" shrinkToFit="1"/>
    </xf>
    <xf numFmtId="0" fontId="35" fillId="0" borderId="92" xfId="0" applyFont="1" applyBorder="1" applyAlignment="1">
      <alignment vertical="center" shrinkToFit="1"/>
    </xf>
    <xf numFmtId="0" fontId="0" fillId="0" borderId="92" xfId="0" applyBorder="1" applyAlignment="1">
      <alignment vertical="center"/>
    </xf>
    <xf numFmtId="0" fontId="0" fillId="0" borderId="93" xfId="0" applyBorder="1" applyAlignment="1">
      <alignment vertical="center"/>
    </xf>
    <xf numFmtId="0" fontId="35" fillId="0" borderId="92" xfId="0" applyFont="1" applyBorder="1" applyAlignment="1">
      <alignment vertical="center"/>
    </xf>
    <xf numFmtId="0" fontId="35" fillId="0" borderId="95" xfId="0" applyFont="1" applyFill="1" applyBorder="1" applyAlignment="1">
      <alignment vertical="center" shrinkToFit="1"/>
    </xf>
    <xf numFmtId="0" fontId="35" fillId="24" borderId="95" xfId="0" applyFont="1" applyFill="1" applyBorder="1" applyAlignment="1">
      <alignment vertical="center"/>
    </xf>
    <xf numFmtId="0" fontId="35" fillId="0" borderId="93" xfId="0" applyFont="1" applyBorder="1" applyAlignment="1">
      <alignment vertical="center" shrinkToFit="1"/>
    </xf>
    <xf numFmtId="1" fontId="20" fillId="28" borderId="16" xfId="61" applyNumberFormat="1" applyFont="1" applyFill="1" applyBorder="1" applyAlignment="1" applyProtection="1">
      <alignment horizontal="center" shrinkToFit="1"/>
      <protection/>
    </xf>
    <xf numFmtId="1" fontId="20" fillId="24" borderId="16" xfId="61" applyNumberFormat="1" applyFont="1" applyFill="1" applyBorder="1" applyAlignment="1" applyProtection="1">
      <alignment horizontal="center" shrinkToFit="1"/>
      <protection/>
    </xf>
    <xf numFmtId="49" fontId="43" fillId="0" borderId="31" xfId="61" applyNumberFormat="1" applyFont="1" applyBorder="1" applyAlignment="1" applyProtection="1">
      <alignment horizontal="center" vertical="center" shrinkToFit="1"/>
      <protection locked="0"/>
    </xf>
    <xf numFmtId="49" fontId="43" fillId="0" borderId="32" xfId="61" applyNumberFormat="1" applyFont="1" applyBorder="1" applyAlignment="1" applyProtection="1">
      <alignment horizontal="center" vertical="center" shrinkToFit="1"/>
      <protection locked="0"/>
    </xf>
    <xf numFmtId="49" fontId="43" fillId="24" borderId="35" xfId="61" applyNumberFormat="1" applyFont="1" applyFill="1" applyBorder="1" applyAlignment="1" applyProtection="1">
      <alignment horizontal="center" vertical="center" shrinkToFit="1"/>
      <protection locked="0"/>
    </xf>
    <xf numFmtId="49" fontId="43" fillId="0" borderId="33" xfId="61" applyNumberFormat="1" applyFont="1" applyBorder="1" applyAlignment="1" applyProtection="1">
      <alignment horizontal="center" vertical="center"/>
      <protection locked="0"/>
    </xf>
    <xf numFmtId="49" fontId="43" fillId="0" borderId="81" xfId="61" applyNumberFormat="1" applyFont="1" applyBorder="1" applyAlignment="1" applyProtection="1">
      <alignment horizontal="center" vertical="center" shrinkToFit="1"/>
      <protection locked="0"/>
    </xf>
    <xf numFmtId="49" fontId="43" fillId="0" borderId="34" xfId="61" applyNumberFormat="1" applyFont="1" applyBorder="1" applyAlignment="1" applyProtection="1">
      <alignment horizontal="center" vertical="center"/>
      <protection locked="0"/>
    </xf>
    <xf numFmtId="49" fontId="43" fillId="24" borderId="37" xfId="61" applyNumberFormat="1" applyFont="1" applyFill="1" applyBorder="1" applyAlignment="1" applyProtection="1">
      <alignment horizontal="center" vertical="center" shrinkToFit="1"/>
      <protection locked="0"/>
    </xf>
    <xf numFmtId="49" fontId="43" fillId="0" borderId="33" xfId="61" applyNumberFormat="1" applyFont="1" applyBorder="1" applyAlignment="1" applyProtection="1">
      <alignment horizontal="center" vertical="center" shrinkToFit="1"/>
      <protection locked="0"/>
    </xf>
    <xf numFmtId="0" fontId="43" fillId="24" borderId="35" xfId="61" applyNumberFormat="1" applyFont="1" applyFill="1" applyBorder="1" applyAlignment="1" applyProtection="1">
      <alignment horizontal="center" vertical="center" shrinkToFit="1"/>
      <protection locked="0"/>
    </xf>
    <xf numFmtId="49" fontId="43" fillId="0" borderId="37" xfId="61" applyNumberFormat="1" applyFont="1" applyBorder="1" applyAlignment="1" applyProtection="1">
      <alignment horizontal="center" vertical="center" shrinkToFit="1"/>
      <protection locked="0"/>
    </xf>
    <xf numFmtId="49" fontId="43" fillId="0" borderId="36" xfId="61" applyNumberFormat="1" applyFont="1" applyBorder="1" applyAlignment="1" applyProtection="1">
      <alignment horizontal="center" vertical="center" shrinkToFit="1"/>
      <protection locked="0"/>
    </xf>
    <xf numFmtId="49" fontId="43" fillId="0" borderId="35" xfId="61" applyNumberFormat="1" applyFont="1" applyBorder="1" applyAlignment="1" applyProtection="1">
      <alignment horizontal="center" vertical="center" shrinkToFit="1"/>
      <protection locked="0"/>
    </xf>
    <xf numFmtId="49" fontId="43" fillId="0" borderId="31" xfId="61" applyNumberFormat="1" applyFont="1" applyBorder="1" applyAlignment="1" applyProtection="1">
      <alignment horizontal="center"/>
      <protection locked="0"/>
    </xf>
    <xf numFmtId="49" fontId="43" fillId="0" borderId="38" xfId="61" applyNumberFormat="1" applyFont="1" applyBorder="1" applyAlignment="1" applyProtection="1">
      <alignment horizontal="center"/>
      <protection locked="0"/>
    </xf>
    <xf numFmtId="49" fontId="43" fillId="0" borderId="39" xfId="61" applyNumberFormat="1" applyFont="1" applyBorder="1" applyAlignment="1" applyProtection="1">
      <alignment horizontal="center"/>
      <protection locked="0"/>
    </xf>
    <xf numFmtId="1" fontId="21" fillId="0" borderId="63" xfId="61" applyFont="1" applyFill="1" applyBorder="1" applyAlignment="1">
      <alignment/>
      <protection/>
    </xf>
    <xf numFmtId="0" fontId="0" fillId="0" borderId="96" xfId="0" applyBorder="1" applyAlignment="1">
      <alignment horizontal="center" vertical="center"/>
    </xf>
    <xf numFmtId="0" fontId="0" fillId="0" borderId="96" xfId="0" applyBorder="1" applyAlignment="1">
      <alignment vertical="center"/>
    </xf>
    <xf numFmtId="0" fontId="0" fillId="0" borderId="97" xfId="0" applyBorder="1" applyAlignment="1">
      <alignment vertical="center" shrinkToFit="1"/>
    </xf>
    <xf numFmtId="0" fontId="0" fillId="0" borderId="98" xfId="0" applyBorder="1" applyAlignment="1">
      <alignment horizontal="center" vertical="center"/>
    </xf>
    <xf numFmtId="0" fontId="0" fillId="0" borderId="97" xfId="0" applyBorder="1" applyAlignment="1">
      <alignment vertical="center"/>
    </xf>
    <xf numFmtId="0" fontId="0" fillId="0" borderId="98" xfId="0" applyBorder="1" applyAlignment="1">
      <alignment vertical="center"/>
    </xf>
    <xf numFmtId="0" fontId="0" fillId="0" borderId="35" xfId="0" applyFill="1" applyBorder="1" applyAlignment="1">
      <alignment horizontal="center" vertical="center" shrinkToFit="1"/>
    </xf>
    <xf numFmtId="49" fontId="0" fillId="0" borderId="37" xfId="0" applyNumberFormat="1" applyFill="1" applyBorder="1" applyAlignment="1">
      <alignment horizontal="center" vertical="center" shrinkToFit="1"/>
    </xf>
    <xf numFmtId="49" fontId="0" fillId="0" borderId="26" xfId="0" applyNumberFormat="1" applyFill="1" applyBorder="1" applyAlignment="1">
      <alignment horizontal="center" vertical="center" shrinkToFit="1"/>
    </xf>
    <xf numFmtId="1" fontId="21" fillId="0" borderId="24" xfId="61" applyFont="1" applyFill="1" applyBorder="1" applyAlignment="1">
      <alignment vertical="center"/>
      <protection/>
    </xf>
    <xf numFmtId="1" fontId="21" fillId="0" borderId="35" xfId="61" applyFont="1" applyFill="1" applyBorder="1" applyAlignment="1">
      <alignment vertical="center"/>
      <protection/>
    </xf>
    <xf numFmtId="1" fontId="20" fillId="0" borderId="16" xfId="61" applyNumberFormat="1" applyFont="1" applyFill="1" applyBorder="1" applyAlignment="1" applyProtection="1">
      <alignment horizontal="center" vertical="center" shrinkToFit="1"/>
      <protection/>
    </xf>
    <xf numFmtId="1" fontId="20" fillId="0" borderId="0" xfId="61" applyFont="1" applyBorder="1" applyAlignment="1">
      <alignment vertical="center"/>
      <protection/>
    </xf>
    <xf numFmtId="1" fontId="20" fillId="28" borderId="17" xfId="61" applyNumberFormat="1" applyFont="1" applyFill="1" applyBorder="1" applyAlignment="1" applyProtection="1">
      <alignment horizontal="center" vertical="center" shrinkToFit="1"/>
      <protection/>
    </xf>
    <xf numFmtId="1" fontId="20" fillId="24" borderId="17" xfId="61" applyNumberFormat="1" applyFont="1" applyFill="1" applyBorder="1" applyAlignment="1" applyProtection="1">
      <alignment horizontal="center" vertical="center" shrinkToFit="1"/>
      <protection/>
    </xf>
    <xf numFmtId="49" fontId="43" fillId="0" borderId="43" xfId="61" applyNumberFormat="1" applyFont="1" applyBorder="1" applyAlignment="1" applyProtection="1">
      <alignment horizontal="center" vertical="center"/>
      <protection locked="0"/>
    </xf>
    <xf numFmtId="49" fontId="43" fillId="0" borderId="44" xfId="61" applyNumberFormat="1" applyFont="1" applyBorder="1" applyAlignment="1" applyProtection="1">
      <alignment horizontal="center" vertical="center"/>
      <protection locked="0"/>
    </xf>
    <xf numFmtId="49" fontId="43" fillId="0" borderId="45" xfId="61" applyNumberFormat="1" applyFont="1" applyBorder="1" applyAlignment="1" applyProtection="1">
      <alignment horizontal="center" vertical="center"/>
      <protection locked="0"/>
    </xf>
    <xf numFmtId="49" fontId="43" fillId="0" borderId="48" xfId="61" applyNumberFormat="1" applyFont="1" applyBorder="1" applyAlignment="1" applyProtection="1">
      <alignment vertical="center" shrinkToFit="1"/>
      <protection locked="0"/>
    </xf>
    <xf numFmtId="1" fontId="20" fillId="0" borderId="0" xfId="61" applyFont="1" applyAlignment="1">
      <alignment vertical="center"/>
      <protection/>
    </xf>
    <xf numFmtId="49" fontId="43" fillId="0" borderId="51" xfId="61" applyNumberFormat="1" applyFont="1" applyBorder="1" applyAlignment="1" applyProtection="1">
      <alignment vertical="center" shrinkToFit="1"/>
      <protection locked="0"/>
    </xf>
    <xf numFmtId="1" fontId="20" fillId="28" borderId="99" xfId="61" applyNumberFormat="1" applyFont="1" applyFill="1" applyBorder="1" applyAlignment="1" applyProtection="1">
      <alignment horizontal="center" vertical="center" shrinkToFit="1"/>
      <protection/>
    </xf>
    <xf numFmtId="1" fontId="20" fillId="24" borderId="99" xfId="61" applyNumberFormat="1" applyFont="1" applyFill="1" applyBorder="1" applyAlignment="1" applyProtection="1">
      <alignment horizontal="center" vertical="center" shrinkToFit="1"/>
      <protection/>
    </xf>
    <xf numFmtId="49" fontId="43" fillId="0" borderId="76" xfId="61" applyNumberFormat="1" applyFont="1" applyBorder="1" applyAlignment="1" applyProtection="1">
      <alignment horizontal="center" vertical="center"/>
      <protection locked="0"/>
    </xf>
    <xf numFmtId="49" fontId="43" fillId="0" borderId="100" xfId="61" applyNumberFormat="1" applyFont="1" applyBorder="1" applyAlignment="1" applyProtection="1">
      <alignment horizontal="center" vertical="center"/>
      <protection locked="0"/>
    </xf>
    <xf numFmtId="49" fontId="43" fillId="0" borderId="101" xfId="61" applyNumberFormat="1" applyFont="1" applyBorder="1" applyAlignment="1" applyProtection="1">
      <alignment horizontal="center" vertical="center"/>
      <protection locked="0"/>
    </xf>
    <xf numFmtId="49" fontId="43" fillId="0" borderId="102" xfId="61" applyNumberFormat="1" applyFont="1" applyBorder="1" applyAlignment="1" applyProtection="1">
      <alignment vertical="center" shrinkToFit="1"/>
      <protection locked="0"/>
    </xf>
    <xf numFmtId="49" fontId="43" fillId="0" borderId="103" xfId="61" applyNumberFormat="1" applyFont="1" applyBorder="1" applyAlignment="1" applyProtection="1">
      <alignment vertical="center" shrinkToFit="1"/>
      <protection locked="0"/>
    </xf>
    <xf numFmtId="1" fontId="20" fillId="28" borderId="104" xfId="61" applyNumberFormat="1" applyFont="1" applyFill="1" applyBorder="1" applyAlignment="1" applyProtection="1">
      <alignment horizontal="center" vertical="center" shrinkToFit="1"/>
      <protection/>
    </xf>
    <xf numFmtId="1" fontId="20" fillId="24" borderId="104" xfId="61" applyNumberFormat="1" applyFont="1" applyFill="1" applyBorder="1" applyAlignment="1" applyProtection="1">
      <alignment horizontal="center" vertical="center" shrinkToFit="1"/>
      <protection/>
    </xf>
    <xf numFmtId="49" fontId="43" fillId="0" borderId="78" xfId="61" applyNumberFormat="1" applyFont="1" applyBorder="1" applyAlignment="1" applyProtection="1">
      <alignment horizontal="center" vertical="center"/>
      <protection locked="0"/>
    </xf>
    <xf numFmtId="49" fontId="43" fillId="0" borderId="105" xfId="61" applyNumberFormat="1" applyFont="1" applyBorder="1" applyAlignment="1" applyProtection="1">
      <alignment horizontal="center" vertical="center"/>
      <protection locked="0"/>
    </xf>
    <xf numFmtId="49" fontId="43" fillId="0" borderId="106" xfId="61" applyNumberFormat="1" applyFont="1" applyBorder="1" applyAlignment="1" applyProtection="1">
      <alignment horizontal="center" vertical="center"/>
      <protection locked="0"/>
    </xf>
    <xf numFmtId="49" fontId="43" fillId="0" borderId="40" xfId="61" applyNumberFormat="1" applyFont="1" applyBorder="1" applyAlignment="1" applyProtection="1">
      <alignment vertical="center" shrinkToFit="1"/>
      <protection locked="0"/>
    </xf>
    <xf numFmtId="49" fontId="43" fillId="0" borderId="30" xfId="61" applyNumberFormat="1" applyFont="1" applyBorder="1" applyAlignment="1" applyProtection="1">
      <alignment vertical="center" shrinkToFit="1"/>
      <protection locked="0"/>
    </xf>
    <xf numFmtId="49" fontId="43" fillId="0" borderId="12" xfId="61" applyNumberFormat="1" applyFont="1" applyBorder="1" applyAlignment="1" applyProtection="1">
      <alignment horizontal="center" vertical="center"/>
      <protection locked="0"/>
    </xf>
    <xf numFmtId="49" fontId="43" fillId="0" borderId="13" xfId="61" applyNumberFormat="1" applyFont="1" applyBorder="1" applyAlignment="1" applyProtection="1">
      <alignment horizontal="center" vertical="center"/>
      <protection locked="0"/>
    </xf>
    <xf numFmtId="49" fontId="43" fillId="0" borderId="14" xfId="61" applyNumberFormat="1" applyFont="1" applyBorder="1" applyAlignment="1" applyProtection="1">
      <alignment horizontal="center" vertical="center"/>
      <protection locked="0"/>
    </xf>
    <xf numFmtId="49" fontId="43" fillId="0" borderId="107" xfId="61" applyNumberFormat="1" applyFont="1" applyBorder="1" applyAlignment="1" applyProtection="1">
      <alignment horizontal="center" vertical="center"/>
      <protection locked="0"/>
    </xf>
    <xf numFmtId="49" fontId="43" fillId="0" borderId="108" xfId="61" applyNumberFormat="1" applyFont="1" applyBorder="1" applyAlignment="1" applyProtection="1">
      <alignment horizontal="center" vertical="center"/>
      <protection locked="0"/>
    </xf>
    <xf numFmtId="49" fontId="43" fillId="0" borderId="109" xfId="61" applyNumberFormat="1" applyFont="1" applyBorder="1" applyAlignment="1" applyProtection="1">
      <alignment horizontal="center" vertical="center"/>
      <protection locked="0"/>
    </xf>
    <xf numFmtId="49" fontId="43" fillId="0" borderId="61" xfId="61" applyNumberFormat="1" applyFont="1" applyFill="1" applyBorder="1" applyAlignment="1" applyProtection="1">
      <alignment horizontal="center" vertical="center" wrapText="1" shrinkToFit="1"/>
      <protection/>
    </xf>
    <xf numFmtId="49" fontId="43" fillId="0" borderId="34" xfId="61" applyNumberFormat="1" applyFont="1" applyFill="1" applyBorder="1" applyAlignment="1" applyProtection="1">
      <alignment horizontal="center" vertical="center" shrinkToFit="1"/>
      <protection/>
    </xf>
    <xf numFmtId="49" fontId="43" fillId="0" borderId="40" xfId="61" applyNumberFormat="1" applyFont="1" applyFill="1" applyBorder="1" applyAlignment="1" applyProtection="1">
      <alignment horizontal="center" vertical="center" shrinkToFit="1"/>
      <protection/>
    </xf>
    <xf numFmtId="0" fontId="45" fillId="0" borderId="0" xfId="0" applyFont="1" applyAlignment="1">
      <alignment vertical="center"/>
    </xf>
    <xf numFmtId="0" fontId="20" fillId="0" borderId="0" xfId="61" applyNumberFormat="1" applyFont="1" applyAlignment="1">
      <alignment horizontal="center" vertical="center" shrinkToFit="1"/>
      <protection/>
    </xf>
    <xf numFmtId="0" fontId="21" fillId="28" borderId="110" xfId="61" applyNumberFormat="1" applyFont="1" applyFill="1" applyBorder="1" applyAlignment="1" applyProtection="1">
      <alignment horizontal="center" vertical="center" shrinkToFit="1"/>
      <protection/>
    </xf>
    <xf numFmtId="0" fontId="21" fillId="28" borderId="63" xfId="61" applyNumberFormat="1" applyFont="1" applyFill="1" applyBorder="1" applyAlignment="1" applyProtection="1">
      <alignment horizontal="center" vertical="center" shrinkToFit="1"/>
      <protection/>
    </xf>
    <xf numFmtId="0" fontId="43" fillId="0" borderId="25" xfId="61" applyNumberFormat="1" applyFont="1" applyFill="1" applyBorder="1" applyAlignment="1" applyProtection="1">
      <alignment horizontal="center" vertical="center" shrinkToFit="1"/>
      <protection/>
    </xf>
    <xf numFmtId="0" fontId="43" fillId="0" borderId="36" xfId="61" applyNumberFormat="1" applyFont="1" applyFill="1" applyBorder="1" applyAlignment="1" applyProtection="1">
      <alignment horizontal="center" vertical="center" shrinkToFit="1"/>
      <protection/>
    </xf>
    <xf numFmtId="0" fontId="30" fillId="0" borderId="0" xfId="0" applyNumberFormat="1" applyFont="1" applyAlignment="1">
      <alignment vertical="center" shrinkToFit="1"/>
    </xf>
    <xf numFmtId="0" fontId="20" fillId="0" borderId="0" xfId="61" applyNumberFormat="1" applyFont="1" applyAlignment="1">
      <alignment horizontal="center" shrinkToFit="1"/>
      <protection/>
    </xf>
    <xf numFmtId="0" fontId="26" fillId="0" borderId="0" xfId="61" applyNumberFormat="1" applyFont="1" applyBorder="1" applyAlignment="1">
      <alignment horizontal="left" vertical="center" shrinkToFit="1"/>
      <protection/>
    </xf>
    <xf numFmtId="0" fontId="20" fillId="0" borderId="0" xfId="61" applyNumberFormat="1" applyFont="1" applyAlignment="1">
      <alignment shrinkToFit="1"/>
      <protection/>
    </xf>
    <xf numFmtId="0" fontId="20" fillId="0" borderId="0" xfId="61" applyNumberFormat="1" applyFont="1" applyBorder="1" applyAlignment="1" applyProtection="1">
      <alignment horizontal="left" shrinkToFit="1"/>
      <protection/>
    </xf>
    <xf numFmtId="0" fontId="30" fillId="0" borderId="0" xfId="61" applyNumberFormat="1" applyFont="1" applyAlignment="1">
      <alignment shrinkToFit="1"/>
      <protection/>
    </xf>
    <xf numFmtId="0" fontId="0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 shrinkToFit="1"/>
      <protection locked="0"/>
    </xf>
    <xf numFmtId="0" fontId="0" fillId="0" borderId="0" xfId="0" applyFont="1" applyAlignment="1">
      <alignment vertical="center" shrinkToFit="1"/>
    </xf>
    <xf numFmtId="0" fontId="46" fillId="0" borderId="0" xfId="0" applyFont="1" applyAlignment="1">
      <alignment vertical="center"/>
    </xf>
    <xf numFmtId="1" fontId="21" fillId="0" borderId="0" xfId="0" applyNumberFormat="1" applyFont="1" applyAlignment="1">
      <alignment horizontal="center" vertical="center"/>
    </xf>
    <xf numFmtId="49" fontId="21" fillId="29" borderId="11" xfId="0" applyNumberFormat="1" applyFont="1" applyFill="1" applyBorder="1" applyAlignment="1">
      <alignment horizontal="center" vertical="center" shrinkToFit="1"/>
    </xf>
    <xf numFmtId="0" fontId="0" fillId="29" borderId="11" xfId="0" applyFont="1" applyFill="1" applyBorder="1" applyAlignment="1">
      <alignment horizontal="center" vertical="center" shrinkToFit="1"/>
    </xf>
    <xf numFmtId="0" fontId="0" fillId="3" borderId="11" xfId="0" applyFont="1" applyFill="1" applyBorder="1" applyAlignment="1">
      <alignment horizontal="center" vertical="center" shrinkToFit="1"/>
    </xf>
    <xf numFmtId="1" fontId="21" fillId="29" borderId="11" xfId="0" applyNumberFormat="1" applyFont="1" applyFill="1" applyBorder="1" applyAlignment="1">
      <alignment horizontal="center" vertical="center" shrinkToFit="1"/>
    </xf>
    <xf numFmtId="49" fontId="28" fillId="29" borderId="11" xfId="0" applyNumberFormat="1" applyFont="1" applyFill="1" applyBorder="1" applyAlignment="1">
      <alignment horizontal="center" vertical="center" wrapText="1" shrinkToFit="1"/>
    </xf>
    <xf numFmtId="0" fontId="0" fillId="0" borderId="11" xfId="0" applyFont="1" applyBorder="1" applyAlignment="1" applyProtection="1" quotePrefix="1">
      <alignment horizontal="center" vertical="center"/>
      <protection locked="0"/>
    </xf>
    <xf numFmtId="0" fontId="0" fillId="0" borderId="11" xfId="0" applyFont="1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vertical="center" shrinkToFit="1"/>
      <protection locked="0"/>
    </xf>
    <xf numFmtId="0" fontId="0" fillId="0" borderId="0" xfId="0" applyFont="1" applyFill="1" applyBorder="1" applyAlignment="1" applyProtection="1">
      <alignment vertical="center" shrinkToFit="1"/>
      <protection locked="0"/>
    </xf>
    <xf numFmtId="0" fontId="0" fillId="0" borderId="11" xfId="0" applyFont="1" applyBorder="1" applyAlignment="1" applyProtection="1" quotePrefix="1">
      <alignment horizontal="center" vertical="center"/>
      <protection locked="0"/>
    </xf>
    <xf numFmtId="0" fontId="0" fillId="6" borderId="111" xfId="0" applyFill="1" applyBorder="1" applyAlignment="1" applyProtection="1">
      <alignment vertical="center" wrapText="1"/>
      <protection/>
    </xf>
    <xf numFmtId="0" fontId="45" fillId="0" borderId="112" xfId="0" applyFont="1" applyFill="1" applyBorder="1" applyAlignment="1" applyProtection="1">
      <alignment horizontal="center" vertical="center" wrapText="1"/>
      <protection locked="0"/>
    </xf>
    <xf numFmtId="0" fontId="0" fillId="30" borderId="0" xfId="0" applyFont="1" applyFill="1" applyAlignment="1">
      <alignment vertical="center"/>
    </xf>
    <xf numFmtId="0" fontId="0" fillId="6" borderId="0" xfId="0" applyFont="1" applyFill="1" applyBorder="1" applyAlignment="1" applyProtection="1">
      <alignment vertical="center" wrapText="1"/>
      <protection/>
    </xf>
    <xf numFmtId="0" fontId="48" fillId="6" borderId="0" xfId="61" applyNumberFormat="1" applyFont="1" applyFill="1" applyBorder="1" applyAlignment="1" applyProtection="1">
      <alignment horizontal="left" vertical="center" shrinkToFit="1"/>
      <protection/>
    </xf>
    <xf numFmtId="0" fontId="0" fillId="6" borderId="0" xfId="0" applyFont="1" applyFill="1" applyBorder="1" applyAlignment="1" applyProtection="1">
      <alignment vertical="center" shrinkToFit="1"/>
      <protection/>
    </xf>
    <xf numFmtId="0" fontId="0" fillId="6" borderId="113" xfId="0" applyFont="1" applyFill="1" applyBorder="1" applyAlignment="1" applyProtection="1">
      <alignment vertical="center" shrinkToFit="1"/>
      <protection/>
    </xf>
    <xf numFmtId="0" fontId="0" fillId="30" borderId="0" xfId="0" applyFont="1" applyFill="1" applyAlignment="1">
      <alignment vertical="center" shrinkToFit="1"/>
    </xf>
    <xf numFmtId="0" fontId="0" fillId="6" borderId="114" xfId="0" applyFont="1" applyFill="1" applyBorder="1" applyAlignment="1" applyProtection="1">
      <alignment vertical="center" shrinkToFit="1"/>
      <protection/>
    </xf>
    <xf numFmtId="0" fontId="0" fillId="6" borderId="0" xfId="0" applyFont="1" applyFill="1" applyAlignment="1" applyProtection="1">
      <alignment vertical="center"/>
      <protection/>
    </xf>
    <xf numFmtId="0" fontId="0" fillId="6" borderId="0" xfId="0" applyFont="1" applyFill="1" applyAlignment="1" applyProtection="1">
      <alignment vertical="center" shrinkToFit="1"/>
      <protection/>
    </xf>
    <xf numFmtId="0" fontId="0" fillId="6" borderId="115" xfId="0" applyFont="1" applyFill="1" applyBorder="1" applyAlignment="1" applyProtection="1">
      <alignment horizontal="center" vertical="center"/>
      <protection/>
    </xf>
    <xf numFmtId="0" fontId="0" fillId="6" borderId="116" xfId="0" applyFont="1" applyFill="1" applyBorder="1" applyAlignment="1" applyProtection="1">
      <alignment horizontal="center" vertical="center" shrinkToFit="1"/>
      <protection/>
    </xf>
    <xf numFmtId="0" fontId="0" fillId="6" borderId="117" xfId="0" applyFont="1" applyFill="1" applyBorder="1" applyAlignment="1" applyProtection="1">
      <alignment horizontal="center" vertical="center" shrinkToFit="1"/>
      <protection/>
    </xf>
    <xf numFmtId="0" fontId="0" fillId="6" borderId="118" xfId="0" applyFont="1" applyFill="1" applyBorder="1" applyAlignment="1" applyProtection="1">
      <alignment horizontal="center" vertical="center"/>
      <protection/>
    </xf>
    <xf numFmtId="0" fontId="0" fillId="6" borderId="119" xfId="0" applyFont="1" applyFill="1" applyBorder="1" applyAlignment="1" applyProtection="1">
      <alignment horizontal="center" vertical="center"/>
      <protection/>
    </xf>
    <xf numFmtId="0" fontId="0" fillId="6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34" fillId="6" borderId="0" xfId="0" applyFont="1" applyFill="1" applyAlignment="1" applyProtection="1">
      <alignment vertical="center" shrinkToFit="1"/>
      <protection/>
    </xf>
    <xf numFmtId="0" fontId="51" fillId="6" borderId="0" xfId="0" applyFont="1" applyFill="1" applyAlignment="1" applyProtection="1">
      <alignment vertical="center" wrapText="1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0" xfId="0" applyFill="1" applyAlignment="1" applyProtection="1">
      <alignment vertical="center"/>
      <protection/>
    </xf>
    <xf numFmtId="1" fontId="21" fillId="29" borderId="11" xfId="0" applyNumberFormat="1" applyFont="1" applyFill="1" applyBorder="1" applyAlignment="1" applyProtection="1">
      <alignment horizontal="center" vertical="center" shrinkToFit="1"/>
      <protection locked="0"/>
    </xf>
    <xf numFmtId="1" fontId="43" fillId="0" borderId="0" xfId="61" applyFont="1" applyAlignment="1">
      <alignment horizontal="center"/>
      <protection/>
    </xf>
    <xf numFmtId="0" fontId="30" fillId="0" borderId="0" xfId="0" applyFont="1" applyAlignment="1">
      <alignment horizontal="center" vertical="center"/>
    </xf>
    <xf numFmtId="0" fontId="30" fillId="0" borderId="0" xfId="0" applyNumberFormat="1" applyFont="1" applyAlignment="1">
      <alignment horizontal="center" vertical="center" shrinkToFit="1"/>
    </xf>
    <xf numFmtId="176" fontId="0" fillId="6" borderId="11" xfId="0" applyNumberFormat="1" applyFont="1" applyFill="1" applyBorder="1" applyAlignment="1" applyProtection="1">
      <alignment horizontal="center" vertical="center" shrinkToFit="1"/>
      <protection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6" borderId="120" xfId="0" applyFont="1" applyFill="1" applyBorder="1" applyAlignment="1" applyProtection="1">
      <alignment horizontal="center" vertical="center" shrinkToFit="1"/>
      <protection/>
    </xf>
    <xf numFmtId="0" fontId="0" fillId="0" borderId="121" xfId="0" applyFont="1" applyFill="1" applyBorder="1" applyAlignment="1" applyProtection="1">
      <alignment horizontal="center" vertical="center" shrinkToFit="1"/>
      <protection locked="0"/>
    </xf>
    <xf numFmtId="176" fontId="0" fillId="6" borderId="122" xfId="0" applyNumberFormat="1" applyFont="1" applyFill="1" applyBorder="1" applyAlignment="1" applyProtection="1">
      <alignment horizontal="center" vertical="center" shrinkToFit="1"/>
      <protection/>
    </xf>
    <xf numFmtId="0" fontId="0" fillId="0" borderId="122" xfId="0" applyFont="1" applyFill="1" applyBorder="1" applyAlignment="1" applyProtection="1">
      <alignment horizontal="center" vertical="center" shrinkToFit="1"/>
      <protection locked="0"/>
    </xf>
    <xf numFmtId="0" fontId="0" fillId="6" borderId="123" xfId="0" applyFont="1" applyFill="1" applyBorder="1" applyAlignment="1" applyProtection="1">
      <alignment horizontal="center" vertical="center" shrinkToFit="1"/>
      <protection/>
    </xf>
    <xf numFmtId="0" fontId="0" fillId="0" borderId="124" xfId="0" applyFont="1" applyFill="1" applyBorder="1" applyAlignment="1" applyProtection="1">
      <alignment horizontal="center" vertical="center" shrinkToFit="1"/>
      <protection locked="0"/>
    </xf>
    <xf numFmtId="0" fontId="0" fillId="29" borderId="11" xfId="0" applyFont="1" applyFill="1" applyBorder="1" applyAlignment="1">
      <alignment horizontal="center" vertical="center"/>
    </xf>
    <xf numFmtId="0" fontId="52" fillId="0" borderId="0" xfId="0" applyFont="1" applyAlignment="1">
      <alignment vertical="center"/>
    </xf>
    <xf numFmtId="49" fontId="43" fillId="0" borderId="22" xfId="61" applyNumberFormat="1" applyFont="1" applyBorder="1" applyAlignment="1" applyProtection="1">
      <alignment horizontal="center" vertical="center" shrinkToFit="1"/>
      <protection locked="0"/>
    </xf>
    <xf numFmtId="49" fontId="43" fillId="0" borderId="20" xfId="61" applyNumberFormat="1" applyFont="1" applyBorder="1" applyAlignment="1" applyProtection="1">
      <alignment horizontal="center" vertical="center"/>
      <protection locked="0"/>
    </xf>
    <xf numFmtId="49" fontId="43" fillId="0" borderId="27" xfId="61" applyNumberFormat="1" applyFont="1" applyBorder="1" applyAlignment="1" applyProtection="1">
      <alignment horizontal="center" vertical="center"/>
      <protection locked="0"/>
    </xf>
    <xf numFmtId="49" fontId="43" fillId="0" borderId="28" xfId="61" applyNumberFormat="1" applyFont="1" applyBorder="1" applyAlignment="1" applyProtection="1">
      <alignment horizontal="center" vertical="center"/>
      <protection locked="0"/>
    </xf>
    <xf numFmtId="49" fontId="43" fillId="0" borderId="125" xfId="61" applyNumberFormat="1" applyFont="1" applyBorder="1" applyAlignment="1" applyProtection="1">
      <alignment horizontal="center" vertical="center" shrinkToFit="1"/>
      <protection locked="0"/>
    </xf>
    <xf numFmtId="49" fontId="43" fillId="0" borderId="126" xfId="61" applyNumberFormat="1" applyFont="1" applyBorder="1" applyAlignment="1" applyProtection="1">
      <alignment horizontal="center" vertical="center" shrinkToFit="1"/>
      <protection locked="0"/>
    </xf>
    <xf numFmtId="49" fontId="43" fillId="24" borderId="55" xfId="61" applyNumberFormat="1" applyFont="1" applyFill="1" applyBorder="1" applyAlignment="1" applyProtection="1">
      <alignment horizontal="center" vertical="center" shrinkToFit="1"/>
      <protection locked="0"/>
    </xf>
    <xf numFmtId="49" fontId="43" fillId="0" borderId="127" xfId="61" applyNumberFormat="1" applyFont="1" applyBorder="1" applyAlignment="1" applyProtection="1">
      <alignment horizontal="center" vertical="center"/>
      <protection locked="0"/>
    </xf>
    <xf numFmtId="49" fontId="43" fillId="24" borderId="128" xfId="61" applyNumberFormat="1" applyFont="1" applyFill="1" applyBorder="1" applyAlignment="1" applyProtection="1">
      <alignment horizontal="center" vertical="center" shrinkToFit="1"/>
      <protection locked="0"/>
    </xf>
    <xf numFmtId="49" fontId="43" fillId="0" borderId="72" xfId="61" applyNumberFormat="1" applyFont="1" applyBorder="1" applyAlignment="1" applyProtection="1">
      <alignment horizontal="center" vertical="center" shrinkToFit="1"/>
      <protection locked="0"/>
    </xf>
    <xf numFmtId="0" fontId="43" fillId="24" borderId="128" xfId="61" applyNumberFormat="1" applyFont="1" applyFill="1" applyBorder="1" applyAlignment="1" applyProtection="1">
      <alignment horizontal="center" vertical="center" shrinkToFit="1"/>
      <protection locked="0"/>
    </xf>
    <xf numFmtId="49" fontId="43" fillId="0" borderId="128" xfId="61" applyNumberFormat="1" applyFont="1" applyBorder="1" applyAlignment="1" applyProtection="1">
      <alignment horizontal="center" vertical="center" shrinkToFit="1"/>
      <protection locked="0"/>
    </xf>
    <xf numFmtId="49" fontId="43" fillId="0" borderId="129" xfId="61" applyNumberFormat="1" applyFont="1" applyBorder="1" applyAlignment="1" applyProtection="1">
      <alignment horizontal="center" vertical="center" shrinkToFit="1"/>
      <protection locked="0"/>
    </xf>
    <xf numFmtId="49" fontId="43" fillId="0" borderId="130" xfId="61" applyNumberFormat="1" applyFont="1" applyBorder="1" applyAlignment="1" applyProtection="1">
      <alignment horizontal="center" vertical="center" shrinkToFit="1"/>
      <protection locked="0"/>
    </xf>
    <xf numFmtId="49" fontId="43" fillId="0" borderId="131" xfId="61" applyNumberFormat="1" applyFont="1" applyBorder="1" applyAlignment="1" applyProtection="1">
      <alignment horizontal="center" vertical="center" shrinkToFit="1"/>
      <protection locked="0"/>
    </xf>
    <xf numFmtId="49" fontId="43" fillId="24" borderId="65" xfId="61" applyNumberFormat="1" applyFont="1" applyFill="1" applyBorder="1" applyAlignment="1" applyProtection="1">
      <alignment horizontal="center" vertical="center" shrinkToFit="1"/>
      <protection locked="0"/>
    </xf>
    <xf numFmtId="49" fontId="43" fillId="8" borderId="132" xfId="61" applyNumberFormat="1" applyFont="1" applyFill="1" applyBorder="1" applyAlignment="1" applyProtection="1">
      <alignment horizontal="center" vertical="center" shrinkToFit="1"/>
      <protection locked="0"/>
    </xf>
    <xf numFmtId="49" fontId="43" fillId="0" borderId="74" xfId="61" applyNumberFormat="1" applyFont="1" applyBorder="1" applyAlignment="1" applyProtection="1">
      <alignment horizontal="center" vertical="center" shrinkToFit="1"/>
      <protection locked="0"/>
    </xf>
    <xf numFmtId="0" fontId="43" fillId="24" borderId="71" xfId="61" applyNumberFormat="1" applyFont="1" applyFill="1" applyBorder="1" applyAlignment="1" applyProtection="1">
      <alignment horizontal="center" vertical="center" shrinkToFit="1"/>
      <protection locked="0"/>
    </xf>
    <xf numFmtId="49" fontId="43" fillId="0" borderId="133" xfId="61" applyNumberFormat="1" applyFont="1" applyBorder="1" applyAlignment="1" applyProtection="1">
      <alignment horizontal="center" vertical="center" shrinkToFit="1"/>
      <protection locked="0"/>
    </xf>
    <xf numFmtId="49" fontId="21" fillId="29" borderId="134" xfId="0" applyNumberFormat="1" applyFont="1" applyFill="1" applyBorder="1" applyAlignment="1">
      <alignment horizontal="center" vertical="center" shrinkToFit="1"/>
    </xf>
    <xf numFmtId="49" fontId="21" fillId="29" borderId="68" xfId="0" applyNumberFormat="1" applyFont="1" applyFill="1" applyBorder="1" applyAlignment="1">
      <alignment horizontal="center" vertical="center" shrinkToFit="1"/>
    </xf>
    <xf numFmtId="0" fontId="0" fillId="24" borderId="11" xfId="0" applyFont="1" applyFill="1" applyBorder="1" applyAlignment="1" applyProtection="1">
      <alignment vertical="center"/>
      <protection locked="0"/>
    </xf>
    <xf numFmtId="0" fontId="27" fillId="0" borderId="0" xfId="0" applyFont="1" applyAlignment="1">
      <alignment horizontal="center" vertical="center"/>
    </xf>
    <xf numFmtId="0" fontId="43" fillId="31" borderId="47" xfId="61" applyNumberFormat="1" applyFont="1" applyFill="1" applyBorder="1" applyAlignment="1" applyProtection="1">
      <alignment vertical="center" shrinkToFit="1"/>
      <protection locked="0"/>
    </xf>
    <xf numFmtId="0" fontId="43" fillId="31" borderId="42" xfId="61" applyNumberFormat="1" applyFont="1" applyFill="1" applyBorder="1" applyAlignment="1" applyProtection="1">
      <alignment vertical="center" shrinkToFit="1"/>
      <protection locked="0"/>
    </xf>
    <xf numFmtId="0" fontId="43" fillId="31" borderId="48" xfId="61" applyNumberFormat="1" applyFont="1" applyFill="1" applyBorder="1" applyAlignment="1" applyProtection="1">
      <alignment horizontal="left" vertical="center" shrinkToFit="1"/>
      <protection locked="0"/>
    </xf>
    <xf numFmtId="49" fontId="43" fillId="31" borderId="50" xfId="61" applyNumberFormat="1" applyFont="1" applyFill="1" applyBorder="1" applyAlignment="1" applyProtection="1">
      <alignment vertical="center" shrinkToFit="1"/>
      <protection locked="0"/>
    </xf>
    <xf numFmtId="0" fontId="43" fillId="31" borderId="135" xfId="61" applyNumberFormat="1" applyFont="1" applyFill="1" applyBorder="1" applyAlignment="1" applyProtection="1">
      <alignment vertical="center" shrinkToFit="1"/>
      <protection locked="0"/>
    </xf>
    <xf numFmtId="49" fontId="43" fillId="31" borderId="51" xfId="61" applyNumberFormat="1" applyFont="1" applyFill="1" applyBorder="1" applyAlignment="1" applyProtection="1">
      <alignment vertical="center" shrinkToFit="1"/>
      <protection locked="0"/>
    </xf>
    <xf numFmtId="49" fontId="43" fillId="31" borderId="127" xfId="61" applyNumberFormat="1" applyFont="1" applyFill="1" applyBorder="1" applyAlignment="1" applyProtection="1">
      <alignment vertical="center" shrinkToFit="1"/>
      <protection locked="0"/>
    </xf>
    <xf numFmtId="0" fontId="43" fillId="31" borderId="129" xfId="61" applyNumberFormat="1" applyFont="1" applyFill="1" applyBorder="1" applyAlignment="1" applyProtection="1">
      <alignment vertical="center" shrinkToFit="1"/>
      <protection locked="0"/>
    </xf>
    <xf numFmtId="49" fontId="43" fillId="31" borderId="102" xfId="61" applyNumberFormat="1" applyFont="1" applyFill="1" applyBorder="1" applyAlignment="1" applyProtection="1">
      <alignment vertical="center" shrinkToFit="1"/>
      <protection locked="0"/>
    </xf>
    <xf numFmtId="49" fontId="43" fillId="31" borderId="64" xfId="61" applyNumberFormat="1" applyFont="1" applyFill="1" applyBorder="1" applyAlignment="1" applyProtection="1">
      <alignment vertical="center" shrinkToFit="1"/>
      <protection locked="0"/>
    </xf>
    <xf numFmtId="0" fontId="43" fillId="31" borderId="133" xfId="61" applyNumberFormat="1" applyFont="1" applyFill="1" applyBorder="1" applyAlignment="1" applyProtection="1">
      <alignment vertical="center" shrinkToFit="1"/>
      <protection locked="0"/>
    </xf>
    <xf numFmtId="49" fontId="43" fillId="31" borderId="103" xfId="61" applyNumberFormat="1" applyFont="1" applyFill="1" applyBorder="1" applyAlignment="1" applyProtection="1">
      <alignment vertical="center" shrinkToFit="1"/>
      <protection locked="0"/>
    </xf>
    <xf numFmtId="49" fontId="43" fillId="31" borderId="34" xfId="61" applyNumberFormat="1" applyFont="1" applyFill="1" applyBorder="1" applyAlignment="1" applyProtection="1">
      <alignment vertical="center" shrinkToFit="1"/>
      <protection locked="0"/>
    </xf>
    <xf numFmtId="0" fontId="43" fillId="31" borderId="36" xfId="61" applyNumberFormat="1" applyFont="1" applyFill="1" applyBorder="1" applyAlignment="1" applyProtection="1">
      <alignment vertical="center" shrinkToFit="1"/>
      <protection locked="0"/>
    </xf>
    <xf numFmtId="49" fontId="43" fillId="31" borderId="40" xfId="61" applyNumberFormat="1" applyFont="1" applyFill="1" applyBorder="1" applyAlignment="1" applyProtection="1">
      <alignment vertical="center" shrinkToFit="1"/>
      <protection locked="0"/>
    </xf>
    <xf numFmtId="49" fontId="43" fillId="31" borderId="23" xfId="61" applyNumberFormat="1" applyFont="1" applyFill="1" applyBorder="1" applyAlignment="1" applyProtection="1">
      <alignment vertical="center" shrinkToFit="1"/>
      <protection locked="0"/>
    </xf>
    <xf numFmtId="0" fontId="43" fillId="31" borderId="25" xfId="61" applyNumberFormat="1" applyFont="1" applyFill="1" applyBorder="1" applyAlignment="1" applyProtection="1">
      <alignment vertical="center" shrinkToFit="1"/>
      <protection locked="0"/>
    </xf>
    <xf numFmtId="49" fontId="43" fillId="31" borderId="30" xfId="61" applyNumberFormat="1" applyFont="1" applyFill="1" applyBorder="1" applyAlignment="1" applyProtection="1">
      <alignment vertical="center" shrinkToFit="1"/>
      <protection locked="0"/>
    </xf>
    <xf numFmtId="49" fontId="43" fillId="31" borderId="136" xfId="61" applyNumberFormat="1" applyFont="1" applyFill="1" applyBorder="1" applyAlignment="1" applyProtection="1">
      <alignment vertical="center" shrinkToFit="1"/>
      <protection locked="0"/>
    </xf>
    <xf numFmtId="0" fontId="43" fillId="31" borderId="137" xfId="61" applyNumberFormat="1" applyFont="1" applyFill="1" applyBorder="1" applyAlignment="1" applyProtection="1">
      <alignment vertical="center" shrinkToFit="1"/>
      <protection locked="0"/>
    </xf>
    <xf numFmtId="49" fontId="43" fillId="31" borderId="138" xfId="61" applyNumberFormat="1" applyFont="1" applyFill="1" applyBorder="1" applyAlignment="1" applyProtection="1">
      <alignment vertical="center" shrinkToFit="1"/>
      <protection locked="0"/>
    </xf>
    <xf numFmtId="49" fontId="43" fillId="31" borderId="47" xfId="61" applyNumberFormat="1" applyFont="1" applyFill="1" applyBorder="1" applyAlignment="1" applyProtection="1">
      <alignment vertical="center" shrinkToFit="1"/>
      <protection locked="0"/>
    </xf>
    <xf numFmtId="49" fontId="43" fillId="31" borderId="48" xfId="61" applyNumberFormat="1" applyFont="1" applyFill="1" applyBorder="1" applyAlignment="1" applyProtection="1">
      <alignment vertical="center" shrinkToFit="1"/>
      <protection locked="0"/>
    </xf>
    <xf numFmtId="49" fontId="43" fillId="0" borderId="29" xfId="61" applyNumberFormat="1" applyFont="1" applyFill="1" applyBorder="1" applyAlignment="1" applyProtection="1">
      <alignment horizontal="center" vertical="center" shrinkToFit="1"/>
      <protection/>
    </xf>
    <xf numFmtId="1" fontId="28" fillId="28" borderId="139" xfId="61" applyNumberFormat="1" applyFont="1" applyFill="1" applyBorder="1" applyAlignment="1" applyProtection="1">
      <alignment horizontal="center" vertical="center" textRotation="255"/>
      <protection locked="0"/>
    </xf>
    <xf numFmtId="1" fontId="28" fillId="28" borderId="140" xfId="61" applyNumberFormat="1" applyFont="1" applyFill="1" applyBorder="1" applyAlignment="1" applyProtection="1">
      <alignment horizontal="center" vertical="center" textRotation="255"/>
      <protection locked="0"/>
    </xf>
    <xf numFmtId="0" fontId="29" fillId="0" borderId="140" xfId="0" applyFont="1" applyBorder="1" applyAlignment="1">
      <alignment horizontal="center" vertical="center" textRotation="255"/>
    </xf>
    <xf numFmtId="0" fontId="0" fillId="0" borderId="140" xfId="0" applyBorder="1" applyAlignment="1">
      <alignment horizontal="center" vertical="center" textRotation="255"/>
    </xf>
    <xf numFmtId="0" fontId="0" fillId="0" borderId="141" xfId="0" applyBorder="1" applyAlignment="1">
      <alignment horizontal="center" vertical="center" textRotation="255"/>
    </xf>
    <xf numFmtId="1" fontId="21" fillId="28" borderId="87" xfId="61" applyNumberFormat="1" applyFont="1" applyFill="1" applyBorder="1" applyAlignment="1" applyProtection="1">
      <alignment horizontal="center" vertical="center"/>
      <protection/>
    </xf>
    <xf numFmtId="0" fontId="0" fillId="0" borderId="85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1" fontId="37" fillId="28" borderId="89" xfId="61" applyNumberFormat="1" applyFont="1" applyFill="1" applyBorder="1" applyAlignment="1" applyProtection="1">
      <alignment horizontal="center" vertical="center" textRotation="255" shrinkToFit="1"/>
      <protection/>
    </xf>
    <xf numFmtId="0" fontId="33" fillId="0" borderId="70" xfId="0" applyFont="1" applyBorder="1" applyAlignment="1">
      <alignment horizontal="center" vertical="center" textRotation="255"/>
    </xf>
    <xf numFmtId="1" fontId="38" fillId="28" borderId="142" xfId="61" applyNumberFormat="1" applyFont="1" applyFill="1" applyBorder="1" applyAlignment="1" applyProtection="1">
      <alignment horizontal="center" vertical="center" wrapText="1"/>
      <protection/>
    </xf>
    <xf numFmtId="0" fontId="39" fillId="0" borderId="73" xfId="0" applyFont="1" applyBorder="1" applyAlignment="1">
      <alignment horizontal="center" vertical="center" wrapText="1"/>
    </xf>
    <xf numFmtId="49" fontId="40" fillId="28" borderId="0" xfId="61" applyNumberFormat="1" applyFont="1" applyFill="1" applyBorder="1" applyAlignment="1" applyProtection="1">
      <alignment horizontal="center" vertical="center" wrapText="1" shrinkToFit="1"/>
      <protection/>
    </xf>
    <xf numFmtId="0" fontId="0" fillId="0" borderId="0" xfId="0" applyFont="1" applyBorder="1" applyAlignment="1">
      <alignment horizontal="center" vertical="center" shrinkToFit="1"/>
    </xf>
    <xf numFmtId="49" fontId="21" fillId="28" borderId="13" xfId="61" applyNumberFormat="1" applyFont="1" applyFill="1" applyBorder="1" applyAlignment="1" applyProtection="1">
      <alignment horizontal="center" vertical="center" shrinkToFit="1"/>
      <protection/>
    </xf>
    <xf numFmtId="0" fontId="0" fillId="0" borderId="13" xfId="0" applyBorder="1" applyAlignment="1">
      <alignment horizontal="center" vertical="center" shrinkToFit="1"/>
    </xf>
    <xf numFmtId="1" fontId="21" fillId="28" borderId="143" xfId="61" applyNumberFormat="1" applyFont="1" applyFill="1" applyBorder="1" applyAlignment="1" applyProtection="1">
      <alignment horizontal="center" vertical="center" shrinkToFit="1"/>
      <protection/>
    </xf>
    <xf numFmtId="0" fontId="0" fillId="0" borderId="143" xfId="0" applyBorder="1" applyAlignment="1">
      <alignment vertical="center"/>
    </xf>
    <xf numFmtId="1" fontId="23" fillId="3" borderId="144" xfId="61" applyNumberFormat="1" applyFont="1" applyFill="1" applyBorder="1" applyAlignment="1" applyProtection="1">
      <alignment horizontal="center"/>
      <protection locked="0"/>
    </xf>
    <xf numFmtId="0" fontId="0" fillId="0" borderId="145" xfId="0" applyBorder="1" applyAlignment="1">
      <alignment vertical="center"/>
    </xf>
    <xf numFmtId="1" fontId="21" fillId="28" borderId="144" xfId="61" applyNumberFormat="1" applyFont="1" applyFill="1" applyBorder="1" applyAlignment="1" applyProtection="1">
      <alignment horizontal="center"/>
      <protection/>
    </xf>
    <xf numFmtId="0" fontId="0" fillId="0" borderId="145" xfId="0" applyBorder="1" applyAlignment="1">
      <alignment horizontal="center"/>
    </xf>
    <xf numFmtId="49" fontId="41" fillId="28" borderId="88" xfId="61" applyNumberFormat="1" applyFont="1" applyFill="1" applyBorder="1" applyAlignment="1" applyProtection="1">
      <alignment horizontal="center" vertical="center" wrapText="1" shrinkToFit="1"/>
      <protection/>
    </xf>
    <xf numFmtId="0" fontId="42" fillId="0" borderId="88" xfId="0" applyFont="1" applyBorder="1" applyAlignment="1">
      <alignment horizontal="center" vertical="center" shrinkToFit="1"/>
    </xf>
    <xf numFmtId="49" fontId="28" fillId="28" borderId="89" xfId="61" applyNumberFormat="1" applyFont="1" applyFill="1" applyBorder="1" applyAlignment="1" applyProtection="1">
      <alignment horizontal="center" vertical="center" wrapText="1" shrinkToFit="1"/>
      <protection/>
    </xf>
    <xf numFmtId="0" fontId="0" fillId="0" borderId="70" xfId="0" applyBorder="1" applyAlignment="1">
      <alignment horizontal="center" vertical="center" shrinkToFit="1"/>
    </xf>
    <xf numFmtId="49" fontId="21" fillId="28" borderId="142" xfId="61" applyNumberFormat="1" applyFont="1" applyFill="1" applyBorder="1" applyAlignment="1" applyProtection="1">
      <alignment horizontal="center" vertical="center" shrinkToFit="1"/>
      <protection/>
    </xf>
    <xf numFmtId="49" fontId="21" fillId="28" borderId="73" xfId="61" applyNumberFormat="1" applyFont="1" applyFill="1" applyBorder="1" applyAlignment="1" applyProtection="1">
      <alignment horizontal="center" vertical="center" shrinkToFit="1"/>
      <protection/>
    </xf>
    <xf numFmtId="49" fontId="40" fillId="28" borderId="139" xfId="61" applyNumberFormat="1" applyFont="1" applyFill="1" applyBorder="1" applyAlignment="1" applyProtection="1">
      <alignment horizontal="center" vertical="center" wrapText="1" shrinkToFit="1"/>
      <protection/>
    </xf>
    <xf numFmtId="49" fontId="40" fillId="28" borderId="140" xfId="61" applyNumberFormat="1" applyFont="1" applyFill="1" applyBorder="1" applyAlignment="1" applyProtection="1">
      <alignment horizontal="center" vertical="center" shrinkToFit="1"/>
      <protection/>
    </xf>
    <xf numFmtId="1" fontId="21" fillId="28" borderId="146" xfId="61" applyNumberFormat="1" applyFont="1" applyFill="1" applyBorder="1" applyAlignment="1" applyProtection="1">
      <alignment horizontal="center" vertical="center" shrinkToFit="1"/>
      <protection/>
    </xf>
    <xf numFmtId="0" fontId="0" fillId="0" borderId="146" xfId="0" applyBorder="1" applyAlignment="1">
      <alignment horizontal="center" vertical="center" shrinkToFit="1"/>
    </xf>
    <xf numFmtId="49" fontId="21" fillId="28" borderId="144" xfId="61" applyNumberFormat="1" applyFont="1" applyFill="1" applyBorder="1" applyAlignment="1" applyProtection="1">
      <alignment horizontal="center" vertical="center" shrinkToFit="1"/>
      <protection/>
    </xf>
    <xf numFmtId="49" fontId="21" fillId="28" borderId="146" xfId="61" applyNumberFormat="1" applyFont="1" applyFill="1" applyBorder="1" applyAlignment="1" applyProtection="1">
      <alignment horizontal="center" vertical="center" shrinkToFit="1"/>
      <protection/>
    </xf>
    <xf numFmtId="0" fontId="0" fillId="0" borderId="145" xfId="0" applyBorder="1" applyAlignment="1">
      <alignment horizontal="center" vertical="center" shrinkToFit="1"/>
    </xf>
    <xf numFmtId="49" fontId="21" fillId="28" borderId="147" xfId="61" applyNumberFormat="1" applyFont="1" applyFill="1" applyBorder="1" applyAlignment="1" applyProtection="1">
      <alignment horizontal="center" vertical="center" shrinkToFit="1"/>
      <protection/>
    </xf>
    <xf numFmtId="49" fontId="21" fillId="28" borderId="148" xfId="61" applyNumberFormat="1" applyFont="1" applyFill="1" applyBorder="1" applyAlignment="1" applyProtection="1">
      <alignment horizontal="center" vertical="center" shrinkToFit="1"/>
      <protection/>
    </xf>
    <xf numFmtId="49" fontId="21" fillId="28" borderId="149" xfId="61" applyNumberFormat="1" applyFont="1" applyFill="1" applyBorder="1" applyAlignment="1" applyProtection="1">
      <alignment horizontal="center" vertical="center" shrinkToFit="1"/>
      <protection/>
    </xf>
    <xf numFmtId="49" fontId="28" fillId="28" borderId="113" xfId="61" applyNumberFormat="1" applyFont="1" applyFill="1" applyBorder="1" applyAlignment="1" applyProtection="1">
      <alignment horizontal="center" vertical="center" wrapText="1" shrinkToFit="1"/>
      <protection/>
    </xf>
    <xf numFmtId="49" fontId="28" fillId="28" borderId="150" xfId="61" applyNumberFormat="1" applyFont="1" applyFill="1" applyBorder="1" applyAlignment="1" applyProtection="1">
      <alignment horizontal="center" vertical="center" wrapText="1" shrinkToFit="1"/>
      <protection/>
    </xf>
    <xf numFmtId="49" fontId="21" fillId="28" borderId="63" xfId="61" applyNumberFormat="1" applyFont="1" applyFill="1" applyBorder="1" applyAlignment="1" applyProtection="1">
      <alignment horizontal="center" vertical="center" shrinkToFit="1"/>
      <protection/>
    </xf>
    <xf numFmtId="0" fontId="0" fillId="0" borderId="63" xfId="0" applyBorder="1" applyAlignment="1">
      <alignment horizontal="center" vertical="center" shrinkToFit="1"/>
    </xf>
    <xf numFmtId="49" fontId="28" fillId="28" borderId="139" xfId="61" applyNumberFormat="1" applyFont="1" applyFill="1" applyBorder="1" applyAlignment="1" applyProtection="1">
      <alignment horizontal="center" vertical="center" wrapText="1" shrinkToFit="1"/>
      <protection/>
    </xf>
    <xf numFmtId="49" fontId="28" fillId="28" borderId="140" xfId="61" applyNumberFormat="1" applyFont="1" applyFill="1" applyBorder="1" applyAlignment="1" applyProtection="1">
      <alignment horizontal="center" vertical="center" shrinkToFit="1"/>
      <protection/>
    </xf>
    <xf numFmtId="1" fontId="21" fillId="28" borderId="151" xfId="61" applyNumberFormat="1" applyFont="1" applyFill="1" applyBorder="1" applyAlignment="1" applyProtection="1">
      <alignment horizontal="center" vertical="center" wrapText="1" shrinkToFit="1"/>
      <protection/>
    </xf>
    <xf numFmtId="0" fontId="0" fillId="0" borderId="12" xfId="0" applyBorder="1" applyAlignment="1">
      <alignment horizontal="center" vertical="center"/>
    </xf>
    <xf numFmtId="1" fontId="21" fillId="28" borderId="152" xfId="61" applyNumberFormat="1" applyFont="1" applyFill="1" applyBorder="1" applyAlignment="1" applyProtection="1">
      <alignment horizontal="center" vertical="center" wrapText="1" shrinkToFit="1"/>
      <protection/>
    </xf>
    <xf numFmtId="0" fontId="0" fillId="0" borderId="153" xfId="0" applyBorder="1" applyAlignment="1">
      <alignment horizontal="center" vertical="center"/>
    </xf>
    <xf numFmtId="1" fontId="21" fillId="24" borderId="89" xfId="61" applyNumberFormat="1" applyFont="1" applyFill="1" applyBorder="1" applyAlignment="1" applyProtection="1">
      <alignment horizontal="center" vertical="center" wrapText="1" shrinkToFit="1"/>
      <protection/>
    </xf>
    <xf numFmtId="0" fontId="0" fillId="0" borderId="69" xfId="0" applyBorder="1" applyAlignment="1">
      <alignment horizontal="center" vertical="center"/>
    </xf>
    <xf numFmtId="1" fontId="44" fillId="28" borderId="154" xfId="61" applyNumberFormat="1" applyFont="1" applyFill="1" applyBorder="1" applyAlignment="1" applyProtection="1">
      <alignment horizontal="center" vertical="center" wrapText="1" shrinkToFit="1"/>
      <protection/>
    </xf>
    <xf numFmtId="0" fontId="19" fillId="0" borderId="155" xfId="0" applyFont="1" applyBorder="1" applyAlignment="1">
      <alignment horizontal="center" vertical="center"/>
    </xf>
    <xf numFmtId="1" fontId="44" fillId="28" borderId="152" xfId="61" applyNumberFormat="1" applyFont="1" applyFill="1" applyBorder="1" applyAlignment="1" applyProtection="1">
      <alignment horizontal="center" vertical="center" wrapText="1" shrinkToFit="1"/>
      <protection/>
    </xf>
    <xf numFmtId="0" fontId="19" fillId="0" borderId="153" xfId="0" applyFont="1" applyBorder="1" applyAlignment="1">
      <alignment horizontal="center" vertical="center"/>
    </xf>
    <xf numFmtId="1" fontId="44" fillId="24" borderId="89" xfId="61" applyNumberFormat="1" applyFont="1" applyFill="1" applyBorder="1" applyAlignment="1" applyProtection="1">
      <alignment horizontal="center" vertical="center" wrapText="1" shrinkToFit="1"/>
      <protection/>
    </xf>
    <xf numFmtId="1" fontId="21" fillId="28" borderId="113" xfId="61" applyNumberFormat="1" applyFont="1" applyFill="1" applyBorder="1" applyAlignment="1" applyProtection="1">
      <alignment horizontal="center" vertical="center" shrinkToFit="1"/>
      <protection/>
    </xf>
    <xf numFmtId="0" fontId="0" fillId="0" borderId="150" xfId="0" applyBorder="1" applyAlignment="1">
      <alignment horizontal="center" vertical="center" shrinkToFit="1"/>
    </xf>
    <xf numFmtId="1" fontId="21" fillId="28" borderId="156" xfId="61" applyNumberFormat="1" applyFont="1" applyFill="1" applyBorder="1" applyAlignment="1" applyProtection="1">
      <alignment horizontal="center" vertical="center" shrinkToFit="1"/>
      <protection/>
    </xf>
    <xf numFmtId="0" fontId="0" fillId="0" borderId="90" xfId="0" applyBorder="1" applyAlignment="1">
      <alignment horizontal="center" vertical="center" shrinkToFit="1"/>
    </xf>
    <xf numFmtId="0" fontId="47" fillId="6" borderId="0" xfId="0" applyFont="1" applyFill="1" applyBorder="1" applyAlignment="1" applyProtection="1">
      <alignment horizontal="center" vertical="center"/>
      <protection/>
    </xf>
    <xf numFmtId="0" fontId="0" fillId="6" borderId="156" xfId="0" applyFont="1" applyFill="1" applyBorder="1" applyAlignment="1" applyProtection="1">
      <alignment horizontal="center" vertical="center" shrinkToFit="1"/>
      <protection/>
    </xf>
    <xf numFmtId="0" fontId="0" fillId="6" borderId="85" xfId="0" applyFont="1" applyFill="1" applyBorder="1" applyAlignment="1" applyProtection="1">
      <alignment horizontal="center" vertical="center" shrinkToFit="1"/>
      <protection/>
    </xf>
    <xf numFmtId="0" fontId="0" fillId="6" borderId="157" xfId="0" applyFont="1" applyFill="1" applyBorder="1" applyAlignment="1" applyProtection="1">
      <alignment horizontal="center" vertical="center" shrinkToFit="1"/>
      <protection/>
    </xf>
    <xf numFmtId="0" fontId="0" fillId="6" borderId="52" xfId="0" applyFont="1" applyFill="1" applyBorder="1" applyAlignment="1" applyProtection="1">
      <alignment horizontal="center" vertical="center" shrinkToFit="1"/>
      <protection/>
    </xf>
    <xf numFmtId="0" fontId="0" fillId="6" borderId="56" xfId="0" applyFont="1" applyFill="1" applyBorder="1" applyAlignment="1" applyProtection="1">
      <alignment horizontal="center" vertical="center" shrinkToFit="1"/>
      <protection/>
    </xf>
    <xf numFmtId="0" fontId="0" fillId="6" borderId="158" xfId="0" applyFont="1" applyFill="1" applyBorder="1" applyAlignment="1" applyProtection="1">
      <alignment horizontal="center" vertical="center" shrinkToFit="1"/>
      <protection/>
    </xf>
    <xf numFmtId="0" fontId="48" fillId="6" borderId="0" xfId="61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45" fillId="6" borderId="144" xfId="0" applyFont="1" applyFill="1" applyBorder="1" applyAlignment="1" applyProtection="1">
      <alignment horizontal="center" vertical="center" shrinkToFit="1"/>
      <protection/>
    </xf>
    <xf numFmtId="0" fontId="0" fillId="0" borderId="145" xfId="0" applyFont="1" applyBorder="1" applyAlignment="1">
      <alignment vertical="center" shrinkToFit="1"/>
    </xf>
    <xf numFmtId="0" fontId="0" fillId="0" borderId="159" xfId="0" applyFill="1" applyBorder="1" applyAlignment="1" applyProtection="1">
      <alignment vertical="center" shrinkToFit="1"/>
      <protection locked="0"/>
    </xf>
    <xf numFmtId="0" fontId="0" fillId="0" borderId="160" xfId="0" applyFont="1" applyFill="1" applyBorder="1" applyAlignment="1" applyProtection="1">
      <alignment vertical="center" shrinkToFit="1"/>
      <protection locked="0"/>
    </xf>
    <xf numFmtId="0" fontId="0" fillId="0" borderId="52" xfId="0" applyFont="1" applyFill="1" applyBorder="1" applyAlignment="1" applyProtection="1">
      <alignment vertical="center" shrinkToFit="1"/>
      <protection locked="0"/>
    </xf>
    <xf numFmtId="0" fontId="0" fillId="0" borderId="158" xfId="0" applyFont="1" applyFill="1" applyBorder="1" applyAlignment="1" applyProtection="1">
      <alignment vertical="center" shrinkToFit="1"/>
      <protection locked="0"/>
    </xf>
    <xf numFmtId="0" fontId="0" fillId="0" borderId="161" xfId="0" applyFont="1" applyFill="1" applyBorder="1" applyAlignment="1" applyProtection="1">
      <alignment vertical="center" shrinkToFit="1"/>
      <protection locked="0"/>
    </xf>
    <xf numFmtId="0" fontId="0" fillId="0" borderId="56" xfId="0" applyFont="1" applyFill="1" applyBorder="1" applyAlignment="1" applyProtection="1">
      <alignment vertical="center" shrinkToFit="1"/>
      <protection locked="0"/>
    </xf>
    <xf numFmtId="0" fontId="0" fillId="6" borderId="162" xfId="0" applyFont="1" applyFill="1" applyBorder="1" applyAlignment="1" applyProtection="1">
      <alignment horizontal="center" vertical="center" shrinkToFit="1"/>
      <protection/>
    </xf>
    <xf numFmtId="0" fontId="0" fillId="6" borderId="163" xfId="0" applyFont="1" applyFill="1" applyBorder="1" applyAlignment="1" applyProtection="1">
      <alignment horizontal="center" vertical="center" shrinkToFit="1"/>
      <protection/>
    </xf>
    <xf numFmtId="0" fontId="0" fillId="6" borderId="164" xfId="0" applyFont="1" applyFill="1" applyBorder="1" applyAlignment="1" applyProtection="1">
      <alignment horizontal="center" vertical="center" shrinkToFit="1"/>
      <protection/>
    </xf>
    <xf numFmtId="0" fontId="0" fillId="6" borderId="165" xfId="0" applyFont="1" applyFill="1" applyBorder="1" applyAlignment="1" applyProtection="1">
      <alignment horizontal="center" vertical="center" shrinkToFit="1"/>
      <protection/>
    </xf>
    <xf numFmtId="49" fontId="50" fillId="0" borderId="159" xfId="0" applyNumberFormat="1" applyFont="1" applyFill="1" applyBorder="1" applyAlignment="1" applyProtection="1">
      <alignment horizontal="center" vertical="center" shrinkToFit="1"/>
      <protection locked="0"/>
    </xf>
    <xf numFmtId="49" fontId="50" fillId="0" borderId="160" xfId="0" applyNumberFormat="1" applyFont="1" applyFill="1" applyBorder="1" applyAlignment="1" applyProtection="1">
      <alignment horizontal="center" vertical="center" shrinkToFit="1"/>
      <protection locked="0"/>
    </xf>
    <xf numFmtId="49" fontId="50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50" fillId="0" borderId="158" xfId="0" applyNumberFormat="1" applyFont="1" applyFill="1" applyBorder="1" applyAlignment="1" applyProtection="1">
      <alignment horizontal="center" vertical="center" shrinkToFit="1"/>
      <protection locked="0"/>
    </xf>
    <xf numFmtId="49" fontId="50" fillId="0" borderId="166" xfId="0" applyNumberFormat="1" applyFont="1" applyFill="1" applyBorder="1" applyAlignment="1" applyProtection="1">
      <alignment horizontal="center" vertical="center" shrinkToFit="1"/>
      <protection locked="0"/>
    </xf>
    <xf numFmtId="49" fontId="50" fillId="0" borderId="164" xfId="0" applyNumberFormat="1" applyFont="1" applyFill="1" applyBorder="1" applyAlignment="1" applyProtection="1">
      <alignment horizontal="center" vertical="center" shrinkToFit="1"/>
      <protection locked="0"/>
    </xf>
    <xf numFmtId="49" fontId="50" fillId="0" borderId="165" xfId="0" applyNumberFormat="1" applyFont="1" applyFill="1" applyBorder="1" applyAlignment="1" applyProtection="1">
      <alignment horizontal="center" vertical="center" shrinkToFit="1"/>
      <protection locked="0"/>
    </xf>
    <xf numFmtId="0" fontId="0" fillId="6" borderId="167" xfId="0" applyFont="1" applyFill="1" applyBorder="1" applyAlignment="1" applyProtection="1">
      <alignment vertical="center" shrinkToFit="1"/>
      <protection/>
    </xf>
    <xf numFmtId="0" fontId="0" fillId="6" borderId="114" xfId="0" applyFont="1" applyFill="1" applyBorder="1" applyAlignment="1" applyProtection="1">
      <alignment vertical="center" shrinkToFit="1"/>
      <protection/>
    </xf>
    <xf numFmtId="0" fontId="49" fillId="0" borderId="159" xfId="0" applyFont="1" applyFill="1" applyBorder="1" applyAlignment="1" applyProtection="1">
      <alignment horizontal="center" vertical="center" shrinkToFit="1"/>
      <protection locked="0"/>
    </xf>
    <xf numFmtId="0" fontId="49" fillId="0" borderId="161" xfId="0" applyFont="1" applyFill="1" applyBorder="1" applyAlignment="1" applyProtection="1">
      <alignment horizontal="center" vertical="center" shrinkToFit="1"/>
      <protection locked="0"/>
    </xf>
    <xf numFmtId="0" fontId="49" fillId="0" borderId="160" xfId="0" applyFont="1" applyFill="1" applyBorder="1" applyAlignment="1" applyProtection="1">
      <alignment horizontal="center" vertical="center" shrinkToFit="1"/>
      <protection locked="0"/>
    </xf>
    <xf numFmtId="0" fontId="49" fillId="0" borderId="52" xfId="0" applyFont="1" applyFill="1" applyBorder="1" applyAlignment="1" applyProtection="1">
      <alignment horizontal="center" vertical="center" shrinkToFit="1"/>
      <protection locked="0"/>
    </xf>
    <xf numFmtId="0" fontId="49" fillId="0" borderId="56" xfId="0" applyFont="1" applyFill="1" applyBorder="1" applyAlignment="1" applyProtection="1">
      <alignment horizontal="center" vertical="center" shrinkToFit="1"/>
      <protection locked="0"/>
    </xf>
    <xf numFmtId="0" fontId="49" fillId="0" borderId="158" xfId="0" applyFont="1" applyFill="1" applyBorder="1" applyAlignment="1" applyProtection="1">
      <alignment horizontal="center" vertical="center" shrinkToFit="1"/>
      <protection locked="0"/>
    </xf>
    <xf numFmtId="0" fontId="0" fillId="6" borderId="150" xfId="0" applyFont="1" applyFill="1" applyBorder="1" applyAlignment="1" applyProtection="1">
      <alignment vertical="center" shrinkToFit="1"/>
      <protection/>
    </xf>
    <xf numFmtId="49" fontId="50" fillId="0" borderId="168" xfId="0" applyNumberFormat="1" applyFont="1" applyFill="1" applyBorder="1" applyAlignment="1" applyProtection="1">
      <alignment horizontal="center" vertical="center" shrinkToFit="1"/>
      <protection locked="0"/>
    </xf>
    <xf numFmtId="49" fontId="50" fillId="0" borderId="169" xfId="0" applyNumberFormat="1" applyFont="1" applyFill="1" applyBorder="1" applyAlignment="1" applyProtection="1">
      <alignment horizontal="center" vertical="center" shrinkToFit="1"/>
      <protection locked="0"/>
    </xf>
    <xf numFmtId="49" fontId="50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9" xfId="0" applyFont="1" applyFill="1" applyBorder="1" applyAlignment="1" applyProtection="1">
      <alignment vertical="center" shrinkToFit="1"/>
      <protection locked="0"/>
    </xf>
    <xf numFmtId="0" fontId="0" fillId="0" borderId="170" xfId="0" applyFont="1" applyFill="1" applyBorder="1" applyAlignment="1" applyProtection="1">
      <alignment vertical="center" shrinkToFit="1"/>
      <protection locked="0"/>
    </xf>
    <xf numFmtId="0" fontId="0" fillId="0" borderId="10" xfId="0" applyFont="1" applyFill="1" applyBorder="1" applyAlignment="1" applyProtection="1">
      <alignment vertical="center" shrinkToFit="1"/>
      <protection locked="0"/>
    </xf>
    <xf numFmtId="49" fontId="50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50" fillId="0" borderId="170" xfId="0" applyNumberFormat="1" applyFont="1" applyFill="1" applyBorder="1" applyAlignment="1" applyProtection="1">
      <alignment horizontal="center" vertical="center" shrinkToFit="1"/>
      <protection locked="0"/>
    </xf>
    <xf numFmtId="0" fontId="0" fillId="6" borderId="171" xfId="0" applyFont="1" applyFill="1" applyBorder="1" applyAlignment="1" applyProtection="1">
      <alignment vertical="center" shrinkToFit="1"/>
      <protection/>
    </xf>
    <xf numFmtId="0" fontId="34" fillId="6" borderId="0" xfId="0" applyFont="1" applyFill="1" applyAlignment="1" applyProtection="1">
      <alignment horizontal="center" vertical="center" shrinkToFit="1"/>
      <protection/>
    </xf>
    <xf numFmtId="0" fontId="47" fillId="0" borderId="56" xfId="0" applyFont="1" applyFill="1" applyBorder="1" applyAlignment="1" applyProtection="1">
      <alignment horizontal="center" vertical="center" shrinkToFit="1"/>
      <protection locked="0"/>
    </xf>
    <xf numFmtId="0" fontId="48" fillId="6" borderId="172" xfId="0" applyFont="1" applyFill="1" applyBorder="1" applyAlignment="1" applyProtection="1">
      <alignment horizontal="center" vertical="center" shrinkToFit="1"/>
      <protection/>
    </xf>
    <xf numFmtId="0" fontId="48" fillId="6" borderId="173" xfId="0" applyFont="1" applyFill="1" applyBorder="1" applyAlignment="1" applyProtection="1">
      <alignment horizontal="center" vertical="center" shrinkToFit="1"/>
      <protection/>
    </xf>
    <xf numFmtId="0" fontId="0" fillId="6" borderId="0" xfId="0" applyFill="1" applyAlignment="1" applyProtection="1">
      <alignment horizontal="center" vertical="center"/>
      <protection/>
    </xf>
    <xf numFmtId="0" fontId="0" fillId="6" borderId="174" xfId="0" applyFill="1" applyBorder="1" applyAlignment="1" applyProtection="1">
      <alignment horizontal="center" vertical="center"/>
      <protection/>
    </xf>
    <xf numFmtId="0" fontId="49" fillId="0" borderId="59" xfId="0" applyFont="1" applyFill="1" applyBorder="1" applyAlignment="1" applyProtection="1">
      <alignment horizontal="center" vertical="center" shrinkToFit="1"/>
      <protection locked="0"/>
    </xf>
    <xf numFmtId="0" fontId="49" fillId="0" borderId="10" xfId="0" applyFont="1" applyFill="1" applyBorder="1" applyAlignment="1" applyProtection="1">
      <alignment horizontal="center" vertical="center" shrinkToFit="1"/>
      <protection locked="0"/>
    </xf>
    <xf numFmtId="0" fontId="49" fillId="0" borderId="170" xfId="0" applyFont="1" applyFill="1" applyBorder="1" applyAlignment="1" applyProtection="1">
      <alignment horizontal="center" vertical="center" shrinkToFit="1"/>
      <protection locked="0"/>
    </xf>
    <xf numFmtId="49" fontId="50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0" fillId="6" borderId="10" xfId="0" applyFont="1" applyFill="1" applyBorder="1" applyAlignment="1" applyProtection="1">
      <alignment vertical="center" shrinkToFit="1"/>
      <protection/>
    </xf>
    <xf numFmtId="0" fontId="0" fillId="6" borderId="175" xfId="0" applyFont="1" applyFill="1" applyBorder="1" applyAlignment="1" applyProtection="1">
      <alignment horizontal="center" vertical="center" shrinkToFit="1"/>
      <protection/>
    </xf>
    <xf numFmtId="0" fontId="0" fillId="6" borderId="176" xfId="0" applyFont="1" applyFill="1" applyBorder="1" applyAlignment="1" applyProtection="1">
      <alignment horizontal="center" vertical="center" shrinkToFit="1"/>
      <protection/>
    </xf>
    <xf numFmtId="0" fontId="0" fillId="6" borderId="177" xfId="0" applyFont="1" applyFill="1" applyBorder="1" applyAlignment="1" applyProtection="1">
      <alignment horizontal="center" vertical="center" shrinkToFit="1"/>
      <protection/>
    </xf>
    <xf numFmtId="0" fontId="0" fillId="0" borderId="176" xfId="0" applyFont="1" applyBorder="1" applyAlignment="1">
      <alignment horizontal="center" vertical="center" shrinkToFit="1"/>
    </xf>
    <xf numFmtId="0" fontId="0" fillId="0" borderId="172" xfId="0" applyFont="1" applyFill="1" applyBorder="1" applyAlignment="1" applyProtection="1">
      <alignment horizontal="center" vertical="center" shrinkToFit="1"/>
      <protection locked="0"/>
    </xf>
    <xf numFmtId="0" fontId="0" fillId="0" borderId="173" xfId="0" applyFont="1" applyFill="1" applyBorder="1" applyAlignment="1" applyProtection="1">
      <alignment horizontal="center" vertical="center" shrinkToFit="1"/>
      <protection locked="0"/>
    </xf>
    <xf numFmtId="0" fontId="0" fillId="0" borderId="178" xfId="0" applyFont="1" applyFill="1" applyBorder="1" applyAlignment="1" applyProtection="1">
      <alignment horizontal="center" vertical="center" shrinkToFit="1"/>
      <protection locked="0"/>
    </xf>
    <xf numFmtId="0" fontId="0" fillId="0" borderId="179" xfId="0" applyFont="1" applyFill="1" applyBorder="1" applyAlignment="1" applyProtection="1">
      <alignment horizontal="center" vertical="center" shrinkToFit="1"/>
      <protection locked="0"/>
    </xf>
    <xf numFmtId="0" fontId="0" fillId="0" borderId="180" xfId="0" applyFont="1" applyFill="1" applyBorder="1" applyAlignment="1" applyProtection="1">
      <alignment horizontal="center" vertical="center" shrinkToFit="1"/>
      <protection locked="0"/>
    </xf>
    <xf numFmtId="0" fontId="0" fillId="0" borderId="181" xfId="0" applyFont="1" applyFill="1" applyBorder="1" applyAlignment="1" applyProtection="1">
      <alignment horizontal="center" vertical="center" shrinkToFit="1"/>
      <protection locked="0"/>
    </xf>
    <xf numFmtId="0" fontId="27" fillId="0" borderId="0" xfId="0" applyFont="1" applyAlignment="1">
      <alignment horizontal="center" vertical="center"/>
    </xf>
    <xf numFmtId="49" fontId="0" fillId="3" borderId="11" xfId="0" applyNumberFormat="1" applyFont="1" applyFill="1" applyBorder="1" applyAlignment="1">
      <alignment horizontal="center" vertical="center" shrinkToFit="1"/>
    </xf>
    <xf numFmtId="1" fontId="21" fillId="29" borderId="134" xfId="0" applyNumberFormat="1" applyFont="1" applyFill="1" applyBorder="1" applyAlignment="1">
      <alignment horizontal="center" vertical="center" shrinkToFit="1"/>
    </xf>
    <xf numFmtId="1" fontId="21" fillId="29" borderId="68" xfId="0" applyNumberFormat="1" applyFont="1" applyFill="1" applyBorder="1" applyAlignment="1">
      <alignment horizontal="center" vertical="center" shrinkToFit="1"/>
    </xf>
    <xf numFmtId="0" fontId="23" fillId="24" borderId="134" xfId="0" applyNumberFormat="1" applyFont="1" applyFill="1" applyBorder="1" applyAlignment="1" applyProtection="1">
      <alignment horizontal="center" vertical="center" shrinkToFit="1"/>
      <protection locked="0"/>
    </xf>
    <xf numFmtId="0" fontId="23" fillId="24" borderId="68" xfId="0" applyNumberFormat="1" applyFont="1" applyFill="1" applyBorder="1" applyAlignment="1" applyProtection="1">
      <alignment horizontal="center" vertical="center" shrinkToFit="1"/>
      <protection locked="0"/>
    </xf>
    <xf numFmtId="49" fontId="21" fillId="29" borderId="172" xfId="0" applyNumberFormat="1" applyFont="1" applyFill="1" applyBorder="1" applyAlignment="1">
      <alignment horizontal="center" vertical="center" shrinkToFit="1"/>
    </xf>
    <xf numFmtId="49" fontId="21" fillId="29" borderId="178" xfId="0" applyNumberFormat="1" applyFont="1" applyFill="1" applyBorder="1" applyAlignment="1">
      <alignment horizontal="center" vertical="center" shrinkToFit="1"/>
    </xf>
    <xf numFmtId="49" fontId="21" fillId="29" borderId="173" xfId="0" applyNumberFormat="1" applyFont="1" applyFill="1" applyBorder="1" applyAlignment="1">
      <alignment horizontal="center" vertical="center" shrinkToFit="1"/>
    </xf>
    <xf numFmtId="49" fontId="0" fillId="29" borderId="11" xfId="0" applyNumberFormat="1" applyFont="1" applyFill="1" applyBorder="1" applyAlignment="1">
      <alignment horizontal="center" vertical="center" shrinkToFit="1"/>
    </xf>
    <xf numFmtId="49" fontId="28" fillId="29" borderId="11" xfId="0" applyNumberFormat="1" applyFont="1" applyFill="1" applyBorder="1" applyAlignment="1">
      <alignment horizontal="center" vertical="center" wrapText="1" shrinkToFit="1"/>
    </xf>
    <xf numFmtId="49" fontId="28" fillId="29" borderId="11" xfId="0" applyNumberFormat="1" applyFont="1" applyFill="1" applyBorder="1" applyAlignment="1">
      <alignment horizontal="center" vertical="center" wrapText="1" shrinkToFit="1"/>
    </xf>
    <xf numFmtId="49" fontId="21" fillId="29" borderId="11" xfId="0" applyNumberFormat="1" applyFont="1" applyFill="1" applyBorder="1" applyAlignment="1">
      <alignment horizontal="center" vertical="center" shrinkToFit="1"/>
    </xf>
    <xf numFmtId="0" fontId="40" fillId="29" borderId="11" xfId="0" applyFont="1" applyFill="1" applyBorder="1" applyAlignment="1" applyProtection="1">
      <alignment horizontal="center" vertical="center" wrapText="1" shrinkToFit="1"/>
      <protection locked="0"/>
    </xf>
    <xf numFmtId="0" fontId="40" fillId="29" borderId="11" xfId="0" applyFont="1" applyFill="1" applyBorder="1" applyAlignment="1" applyProtection="1">
      <alignment horizontal="center" vertical="center" shrinkToFit="1"/>
      <protection locked="0"/>
    </xf>
    <xf numFmtId="49" fontId="40" fillId="28" borderId="88" xfId="61" applyNumberFormat="1" applyFont="1" applyFill="1" applyBorder="1" applyAlignment="1" applyProtection="1">
      <alignment horizontal="center" vertical="center" wrapText="1" shrinkToFit="1"/>
      <protection/>
    </xf>
    <xf numFmtId="0" fontId="0" fillId="0" borderId="88" xfId="0" applyFont="1" applyBorder="1" applyAlignment="1">
      <alignment horizontal="center" vertical="center" shrinkToFit="1"/>
    </xf>
    <xf numFmtId="49" fontId="21" fillId="28" borderId="182" xfId="61" applyNumberFormat="1" applyFont="1" applyFill="1" applyBorder="1" applyAlignment="1" applyProtection="1">
      <alignment horizontal="center" vertical="center" shrinkToFit="1"/>
      <protection/>
    </xf>
    <xf numFmtId="49" fontId="21" fillId="28" borderId="106" xfId="61" applyNumberFormat="1" applyFont="1" applyFill="1" applyBorder="1" applyAlignment="1" applyProtection="1">
      <alignment horizontal="center" vertical="center" shrinkToFit="1"/>
      <protection/>
    </xf>
    <xf numFmtId="1" fontId="23" fillId="24" borderId="144" xfId="61" applyNumberFormat="1" applyFont="1" applyFill="1" applyBorder="1" applyAlignment="1" applyProtection="1">
      <alignment horizontal="center"/>
      <protection locked="0"/>
    </xf>
    <xf numFmtId="0" fontId="0" fillId="24" borderId="145" xfId="0" applyFill="1" applyBorder="1" applyAlignment="1">
      <alignment vertical="center"/>
    </xf>
    <xf numFmtId="0" fontId="21" fillId="28" borderId="144" xfId="61" applyNumberFormat="1" applyFont="1" applyFill="1" applyBorder="1" applyAlignment="1" applyProtection="1">
      <alignment horizontal="center"/>
      <protection/>
    </xf>
    <xf numFmtId="0" fontId="0" fillId="0" borderId="145" xfId="0" applyNumberFormat="1" applyBorder="1" applyAlignment="1">
      <alignment horizontal="center"/>
    </xf>
    <xf numFmtId="0" fontId="0" fillId="0" borderId="172" xfId="0" applyFill="1" applyBorder="1" applyAlignment="1" applyProtection="1">
      <alignment horizontal="center" vertical="center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0</xdr:row>
      <xdr:rowOff>161925</xdr:rowOff>
    </xdr:from>
    <xdr:to>
      <xdr:col>13</xdr:col>
      <xdr:colOff>66675</xdr:colOff>
      <xdr:row>4</xdr:row>
      <xdr:rowOff>114300</xdr:rowOff>
    </xdr:to>
    <xdr:sp>
      <xdr:nvSpPr>
        <xdr:cNvPr id="1" name="四角形吹き出し 2"/>
        <xdr:cNvSpPr>
          <a:spLocks/>
        </xdr:cNvSpPr>
      </xdr:nvSpPr>
      <xdr:spPr>
        <a:xfrm>
          <a:off x="1771650" y="161925"/>
          <a:ext cx="3228975" cy="742950"/>
        </a:xfrm>
        <a:prstGeom prst="wedgeRectCallout">
          <a:avLst>
            <a:gd name="adj1" fmla="val -2398"/>
            <a:gd name="adj2" fmla="val 104907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都道府県番号を算用数字で入力すると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都道府県名が自動で入ります。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A-1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の都道府県番号を入れても、表示されます。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9525</xdr:colOff>
      <xdr:row>21</xdr:row>
      <xdr:rowOff>9525</xdr:rowOff>
    </xdr:from>
    <xdr:to>
      <xdr:col>20</xdr:col>
      <xdr:colOff>238125</xdr:colOff>
      <xdr:row>22</xdr:row>
      <xdr:rowOff>0</xdr:rowOff>
    </xdr:to>
    <xdr:sp>
      <xdr:nvSpPr>
        <xdr:cNvPr id="1" name="Oval 1"/>
        <xdr:cNvSpPr>
          <a:spLocks/>
        </xdr:cNvSpPr>
      </xdr:nvSpPr>
      <xdr:spPr>
        <a:xfrm>
          <a:off x="9096375" y="6172200"/>
          <a:ext cx="228600" cy="228600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23</xdr:row>
      <xdr:rowOff>28575</xdr:rowOff>
    </xdr:from>
    <xdr:to>
      <xdr:col>20</xdr:col>
      <xdr:colOff>238125</xdr:colOff>
      <xdr:row>23</xdr:row>
      <xdr:rowOff>219075</xdr:rowOff>
    </xdr:to>
    <xdr:sp>
      <xdr:nvSpPr>
        <xdr:cNvPr id="2" name="Rectangle 2"/>
        <xdr:cNvSpPr>
          <a:spLocks/>
        </xdr:cNvSpPr>
      </xdr:nvSpPr>
      <xdr:spPr>
        <a:xfrm>
          <a:off x="9096375" y="6724650"/>
          <a:ext cx="228600" cy="1905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W55"/>
  <sheetViews>
    <sheetView view="pageBreakPreview" zoomScale="60" zoomScalePageLayoutView="0" workbookViewId="0" topLeftCell="A1">
      <selection activeCell="T24" sqref="T24"/>
    </sheetView>
  </sheetViews>
  <sheetFormatPr defaultColWidth="9.00390625" defaultRowHeight="13.5"/>
  <cols>
    <col min="1" max="1" width="5.50390625" style="0" customWidth="1"/>
    <col min="2" max="2" width="3.75390625" style="25" customWidth="1"/>
    <col min="3" max="3" width="5.625" style="25" customWidth="1"/>
    <col min="4" max="5" width="3.00390625" style="25" hidden="1" customWidth="1"/>
    <col min="6" max="6" width="7.625" style="25" customWidth="1"/>
    <col min="7" max="7" width="8.875" style="25" customWidth="1"/>
    <col min="8" max="8" width="9.125" style="26" hidden="1" customWidth="1"/>
    <col min="9" max="9" width="4.75390625" style="25" bestFit="1" customWidth="1"/>
    <col min="10" max="10" width="11.25390625" style="25" customWidth="1"/>
    <col min="11" max="11" width="9.875" style="25" customWidth="1"/>
    <col min="12" max="12" width="8.125" style="25" hidden="1" customWidth="1"/>
    <col min="13" max="13" width="7.50390625" style="25" bestFit="1" customWidth="1"/>
    <col min="14" max="14" width="8.00390625" style="25" bestFit="1" customWidth="1"/>
    <col min="15" max="15" width="9.25390625" style="25" customWidth="1"/>
    <col min="16" max="16" width="4.875" style="25" hidden="1" customWidth="1"/>
    <col min="17" max="17" width="7.00390625" style="25" bestFit="1" customWidth="1"/>
    <col min="18" max="18" width="8.25390625" style="25" customWidth="1"/>
    <col min="19" max="19" width="6.625" style="0" hidden="1" customWidth="1"/>
    <col min="20" max="22" width="6.625" style="0" customWidth="1"/>
    <col min="23" max="23" width="6.625" style="0" hidden="1" customWidth="1"/>
    <col min="24" max="26" width="6.625" style="0" customWidth="1"/>
    <col min="27" max="27" width="7.00390625" style="0" bestFit="1" customWidth="1"/>
    <col min="28" max="29" width="4.50390625" style="0" bestFit="1" customWidth="1"/>
    <col min="30" max="30" width="7.25390625" style="0" bestFit="1" customWidth="1"/>
    <col min="31" max="31" width="7.00390625" style="0" bestFit="1" customWidth="1"/>
    <col min="33" max="33" width="0" style="0" hidden="1" customWidth="1"/>
  </cols>
  <sheetData>
    <row r="1" ht="15"/>
    <row r="2" ht="17.25">
      <c r="A2" s="27" t="s">
        <v>686</v>
      </c>
    </row>
    <row r="3" ht="15">
      <c r="A3" s="28" t="s">
        <v>168</v>
      </c>
    </row>
    <row r="4" ht="15"/>
    <row r="5" ht="15"/>
    <row r="6" ht="15.75" thickBot="1"/>
    <row r="7" spans="1:48" ht="24" thickBot="1">
      <c r="A7" s="1"/>
      <c r="B7" s="69"/>
      <c r="C7" s="69"/>
      <c r="D7" s="208"/>
      <c r="E7" s="208"/>
      <c r="F7" s="450" t="s">
        <v>3</v>
      </c>
      <c r="G7" s="451"/>
      <c r="H7" s="451"/>
      <c r="I7" s="451"/>
      <c r="J7" s="452">
        <v>1</v>
      </c>
      <c r="K7" s="453"/>
      <c r="L7" s="35"/>
      <c r="N7" s="2"/>
      <c r="O7" s="5" t="s">
        <v>688</v>
      </c>
      <c r="P7" s="5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7"/>
      <c r="AJ7" s="7"/>
      <c r="AU7" s="60"/>
      <c r="AV7" s="60"/>
    </row>
    <row r="8" spans="1:48" ht="18.75" thickBot="1">
      <c r="A8" s="1"/>
      <c r="B8" s="69"/>
      <c r="C8" s="69"/>
      <c r="D8" s="208"/>
      <c r="E8" s="208"/>
      <c r="F8" s="450" t="s">
        <v>7</v>
      </c>
      <c r="G8" s="451"/>
      <c r="H8" s="451"/>
      <c r="I8" s="451"/>
      <c r="J8" s="454" t="str">
        <f>IF(J7="","",VLOOKUP(J7,'参加申込一覧表(様式A-3)'!E3:G49,2,FALSE))</f>
        <v>北海道</v>
      </c>
      <c r="K8" s="455"/>
      <c r="L8" s="204"/>
      <c r="M8" s="2"/>
      <c r="N8" s="2"/>
      <c r="O8" s="61"/>
      <c r="P8" s="61"/>
      <c r="Q8" s="2"/>
      <c r="R8" s="3"/>
      <c r="S8" s="3"/>
      <c r="T8" s="4"/>
      <c r="U8" s="4"/>
      <c r="V8" s="8"/>
      <c r="W8" s="8"/>
      <c r="X8" s="9"/>
      <c r="Y8" s="8"/>
      <c r="Z8" s="8"/>
      <c r="AA8" s="8"/>
      <c r="AB8" s="8"/>
      <c r="AC8" s="8"/>
      <c r="AD8" s="8"/>
      <c r="AE8" s="8"/>
      <c r="AF8" s="4"/>
      <c r="AG8" s="4"/>
      <c r="AH8" s="4"/>
      <c r="AI8" s="4"/>
      <c r="AJ8" s="4"/>
      <c r="AU8" s="60"/>
      <c r="AV8" s="60"/>
    </row>
    <row r="9" spans="1:48" ht="18.75" thickBot="1">
      <c r="A9" s="1"/>
      <c r="B9" s="70"/>
      <c r="C9" s="70"/>
      <c r="D9" s="209"/>
      <c r="E9" s="209"/>
      <c r="F9" s="10"/>
      <c r="G9" s="10"/>
      <c r="H9" s="10"/>
      <c r="I9" s="11"/>
      <c r="J9" s="10"/>
      <c r="K9" s="10"/>
      <c r="L9" s="10"/>
      <c r="M9" s="11"/>
      <c r="N9" s="11"/>
      <c r="O9" s="62"/>
      <c r="P9" s="62"/>
      <c r="Q9" s="11"/>
      <c r="R9" s="12"/>
      <c r="S9" s="12"/>
      <c r="T9" s="13"/>
      <c r="U9" s="13"/>
      <c r="V9" s="14"/>
      <c r="W9" s="14"/>
      <c r="X9" s="15"/>
      <c r="Y9" s="15"/>
      <c r="Z9" s="9"/>
      <c r="AA9" s="9"/>
      <c r="AB9" s="9"/>
      <c r="AC9" s="9"/>
      <c r="AD9" s="9"/>
      <c r="AE9" s="9"/>
      <c r="AF9" s="16"/>
      <c r="AG9" s="16"/>
      <c r="AH9" s="16"/>
      <c r="AI9" s="16"/>
      <c r="AJ9" s="16"/>
      <c r="AU9" s="60"/>
      <c r="AV9" s="60"/>
    </row>
    <row r="10" spans="1:48" s="18" customFormat="1" ht="18.75" thickBot="1">
      <c r="A10" s="17"/>
      <c r="B10" s="434" t="s">
        <v>17</v>
      </c>
      <c r="C10" s="434" t="s">
        <v>276</v>
      </c>
      <c r="D10" s="211"/>
      <c r="E10" s="211"/>
      <c r="F10" s="439" t="s">
        <v>18</v>
      </c>
      <c r="G10" s="440"/>
      <c r="H10" s="440"/>
      <c r="I10" s="440"/>
      <c r="J10" s="440"/>
      <c r="K10" s="440"/>
      <c r="L10" s="440"/>
      <c r="M10" s="440"/>
      <c r="N10" s="441"/>
      <c r="O10" s="464" t="s">
        <v>19</v>
      </c>
      <c r="P10" s="464"/>
      <c r="Q10" s="465"/>
      <c r="R10" s="466" t="s">
        <v>20</v>
      </c>
      <c r="S10" s="467"/>
      <c r="T10" s="465"/>
      <c r="U10" s="468"/>
      <c r="V10" s="467" t="s">
        <v>21</v>
      </c>
      <c r="W10" s="467"/>
      <c r="X10" s="465"/>
      <c r="Y10" s="468"/>
      <c r="Z10" s="469" t="s">
        <v>242</v>
      </c>
      <c r="AA10" s="470"/>
      <c r="AB10" s="470"/>
      <c r="AC10" s="470"/>
      <c r="AD10" s="470"/>
      <c r="AE10" s="471"/>
      <c r="AF10" s="472" t="s">
        <v>681</v>
      </c>
      <c r="AG10" s="193"/>
      <c r="AH10" s="460" t="s">
        <v>250</v>
      </c>
      <c r="AI10" s="462" t="s">
        <v>251</v>
      </c>
      <c r="AJ10" s="476" t="s">
        <v>275</v>
      </c>
      <c r="AU10" s="60"/>
      <c r="AV10" s="60"/>
    </row>
    <row r="11" spans="1:48" s="18" customFormat="1" ht="18">
      <c r="A11" s="17"/>
      <c r="B11" s="435"/>
      <c r="C11" s="437"/>
      <c r="D11" s="212"/>
      <c r="E11" s="212"/>
      <c r="F11" s="478" t="s">
        <v>252</v>
      </c>
      <c r="G11" s="480" t="s">
        <v>253</v>
      </c>
      <c r="H11" s="482" t="s">
        <v>305</v>
      </c>
      <c r="I11" s="442" t="s">
        <v>27</v>
      </c>
      <c r="J11" s="484" t="s">
        <v>244</v>
      </c>
      <c r="K11" s="486" t="s">
        <v>245</v>
      </c>
      <c r="L11" s="488" t="s">
        <v>306</v>
      </c>
      <c r="M11" s="442" t="s">
        <v>243</v>
      </c>
      <c r="N11" s="444" t="s">
        <v>28</v>
      </c>
      <c r="O11" s="489" t="s">
        <v>29</v>
      </c>
      <c r="P11" s="216"/>
      <c r="Q11" s="491" t="s">
        <v>30</v>
      </c>
      <c r="R11" s="456" t="s">
        <v>248</v>
      </c>
      <c r="S11" s="187"/>
      <c r="T11" s="458" t="s">
        <v>255</v>
      </c>
      <c r="U11" s="474" t="s">
        <v>31</v>
      </c>
      <c r="V11" s="446" t="s">
        <v>249</v>
      </c>
      <c r="W11" s="227"/>
      <c r="X11" s="458" t="s">
        <v>255</v>
      </c>
      <c r="Y11" s="474" t="s">
        <v>31</v>
      </c>
      <c r="Z11" s="57" t="s">
        <v>53</v>
      </c>
      <c r="AA11" s="448" t="s">
        <v>235</v>
      </c>
      <c r="AB11" s="58" t="s">
        <v>238</v>
      </c>
      <c r="AC11" s="58" t="s">
        <v>239</v>
      </c>
      <c r="AD11" s="58" t="s">
        <v>32</v>
      </c>
      <c r="AE11" s="59"/>
      <c r="AF11" s="473"/>
      <c r="AG11" s="194"/>
      <c r="AH11" s="461"/>
      <c r="AI11" s="463"/>
      <c r="AJ11" s="477"/>
      <c r="AU11" s="60"/>
      <c r="AV11" s="60"/>
    </row>
    <row r="12" spans="1:48" s="18" customFormat="1" ht="18.75" thickBot="1">
      <c r="A12" s="17"/>
      <c r="B12" s="436"/>
      <c r="C12" s="438"/>
      <c r="D12" s="212" t="s">
        <v>246</v>
      </c>
      <c r="E12" s="212" t="s">
        <v>247</v>
      </c>
      <c r="F12" s="479"/>
      <c r="G12" s="481"/>
      <c r="H12" s="483"/>
      <c r="I12" s="443"/>
      <c r="J12" s="485"/>
      <c r="K12" s="487"/>
      <c r="L12" s="483"/>
      <c r="M12" s="443"/>
      <c r="N12" s="445"/>
      <c r="O12" s="490"/>
      <c r="P12" s="217"/>
      <c r="Q12" s="492"/>
      <c r="R12" s="457"/>
      <c r="S12" s="232"/>
      <c r="T12" s="459"/>
      <c r="U12" s="475"/>
      <c r="V12" s="447"/>
      <c r="W12" s="228"/>
      <c r="X12" s="459"/>
      <c r="Y12" s="475"/>
      <c r="Z12" s="57" t="s">
        <v>49</v>
      </c>
      <c r="AA12" s="449"/>
      <c r="AB12" s="58" t="s">
        <v>239</v>
      </c>
      <c r="AC12" s="58" t="s">
        <v>238</v>
      </c>
      <c r="AD12" s="58" t="s">
        <v>22</v>
      </c>
      <c r="AE12" s="59" t="s">
        <v>235</v>
      </c>
      <c r="AF12" s="473"/>
      <c r="AG12" s="194"/>
      <c r="AH12" s="461"/>
      <c r="AI12" s="463"/>
      <c r="AJ12" s="477"/>
      <c r="AU12" s="60"/>
      <c r="AV12" s="60"/>
    </row>
    <row r="13" spans="1:48" s="67" customFormat="1" ht="18">
      <c r="A13" s="277"/>
      <c r="B13" s="78" t="s">
        <v>256</v>
      </c>
      <c r="C13" s="186">
        <v>101</v>
      </c>
      <c r="D13" s="186"/>
      <c r="E13" s="186"/>
      <c r="F13" s="87" t="s">
        <v>257</v>
      </c>
      <c r="G13" s="88" t="s">
        <v>258</v>
      </c>
      <c r="H13" s="202" t="str">
        <f>TRIM(F13)&amp;"　"&amp;TRIM(G13)</f>
        <v>佐藤　芳明</v>
      </c>
      <c r="I13" s="89">
        <v>1</v>
      </c>
      <c r="J13" s="179" t="s">
        <v>260</v>
      </c>
      <c r="K13" s="180" t="s">
        <v>261</v>
      </c>
      <c r="L13" s="91" t="str">
        <f>WIDECHAR(J13)&amp;"　"&amp;WIDECHAR(K13)</f>
        <v>サトウ　ヨシアキ</v>
      </c>
      <c r="M13" s="89" t="s">
        <v>246</v>
      </c>
      <c r="N13" s="90" t="s">
        <v>259</v>
      </c>
      <c r="O13" s="214" t="s">
        <v>169</v>
      </c>
      <c r="P13" s="95"/>
      <c r="Q13" s="92">
        <v>4824</v>
      </c>
      <c r="R13" s="93" t="s">
        <v>170</v>
      </c>
      <c r="S13" s="188"/>
      <c r="T13" s="286" t="s">
        <v>326</v>
      </c>
      <c r="U13" s="94" t="s">
        <v>263</v>
      </c>
      <c r="V13" s="91" t="s">
        <v>280</v>
      </c>
      <c r="W13" s="91"/>
      <c r="X13" s="95">
        <v>2600</v>
      </c>
      <c r="Y13" s="96"/>
      <c r="Z13" s="97"/>
      <c r="AA13" s="98"/>
      <c r="AB13" s="99"/>
      <c r="AC13" s="99"/>
      <c r="AD13" s="99"/>
      <c r="AE13" s="100"/>
      <c r="AF13" s="101" t="s">
        <v>268</v>
      </c>
      <c r="AG13" s="205" t="str">
        <f>J$12&amp;"・"&amp;AF13</f>
        <v>・真駒内曙</v>
      </c>
      <c r="AH13" s="102" t="s">
        <v>270</v>
      </c>
      <c r="AI13" s="103" t="s">
        <v>271</v>
      </c>
      <c r="AJ13" s="103"/>
      <c r="AM13" s="65"/>
      <c r="AO13" s="66"/>
      <c r="AU13" s="84"/>
      <c r="AV13" s="84"/>
    </row>
    <row r="14" spans="1:49" s="76" customFormat="1" ht="18.75" thickBot="1">
      <c r="A14" s="277"/>
      <c r="B14" s="71" t="s">
        <v>256</v>
      </c>
      <c r="C14" s="71">
        <v>101</v>
      </c>
      <c r="D14" s="71"/>
      <c r="E14" s="71"/>
      <c r="F14" s="104" t="s">
        <v>264</v>
      </c>
      <c r="G14" s="105" t="s">
        <v>265</v>
      </c>
      <c r="H14" s="203" t="str">
        <f aca="true" t="shared" si="0" ref="H14:H19">TRIM(F14)&amp;"　"&amp;TRIM(G14)</f>
        <v>札幌　花子</v>
      </c>
      <c r="I14" s="106">
        <v>3</v>
      </c>
      <c r="J14" s="181" t="s">
        <v>266</v>
      </c>
      <c r="K14" s="182" t="s">
        <v>267</v>
      </c>
      <c r="L14" s="108" t="str">
        <f aca="true" t="shared" si="1" ref="L14:L19">WIDECHAR(J14)&amp;"　"&amp;WIDECHAR(K14)</f>
        <v>サッポロ　ハナコ</v>
      </c>
      <c r="M14" s="106" t="s">
        <v>247</v>
      </c>
      <c r="N14" s="107"/>
      <c r="O14" s="215"/>
      <c r="P14" s="112"/>
      <c r="Q14" s="109"/>
      <c r="R14" s="110" t="s">
        <v>68</v>
      </c>
      <c r="S14" s="108"/>
      <c r="T14" s="285" t="s">
        <v>325</v>
      </c>
      <c r="U14" s="111"/>
      <c r="V14" s="284" t="s">
        <v>327</v>
      </c>
      <c r="W14" s="108"/>
      <c r="X14" s="112">
        <v>5211</v>
      </c>
      <c r="Y14" s="113"/>
      <c r="Z14" s="114"/>
      <c r="AA14" s="115"/>
      <c r="AB14" s="116"/>
      <c r="AC14" s="116"/>
      <c r="AD14" s="116"/>
      <c r="AE14" s="117"/>
      <c r="AF14" s="319" t="s">
        <v>344</v>
      </c>
      <c r="AG14" s="206" t="str">
        <f aca="true" t="shared" si="2" ref="AG14:AG19">J$12&amp;"・"&amp;AF14</f>
        <v>・札幌</v>
      </c>
      <c r="AH14" s="320" t="s">
        <v>345</v>
      </c>
      <c r="AI14" s="321" t="s">
        <v>346</v>
      </c>
      <c r="AJ14" s="118" t="s">
        <v>23</v>
      </c>
      <c r="AM14" s="74"/>
      <c r="AO14" s="75"/>
      <c r="AU14" s="85" t="s">
        <v>246</v>
      </c>
      <c r="AV14" s="85" t="s">
        <v>247</v>
      </c>
      <c r="AW14" s="76" t="s">
        <v>276</v>
      </c>
    </row>
    <row r="15" spans="1:48" s="35" customFormat="1" ht="17.25">
      <c r="A15" s="77"/>
      <c r="B15" s="72">
        <v>1</v>
      </c>
      <c r="C15" s="72">
        <f>IF(M15="","",J$7*100+SUM(D15:E15))</f>
        <v>101</v>
      </c>
      <c r="D15" s="213">
        <f>IF($M15=D$12,COUNTIF($M$15:$M15,D$12),"")</f>
        <v>1</v>
      </c>
      <c r="E15" s="213">
        <f>IF($M15=E$12,COUNTIF($M$15:$M15,E$12),"")</f>
      </c>
      <c r="F15" s="173" t="s">
        <v>328</v>
      </c>
      <c r="G15" s="174" t="s">
        <v>329</v>
      </c>
      <c r="H15" s="190" t="str">
        <f t="shared" si="0"/>
        <v>南山　雅礼</v>
      </c>
      <c r="I15" s="164">
        <v>1</v>
      </c>
      <c r="J15" s="183" t="s">
        <v>330</v>
      </c>
      <c r="K15" s="174" t="s">
        <v>331</v>
      </c>
      <c r="L15" s="190" t="str">
        <f t="shared" si="1"/>
        <v>ミナミヤマ　マサノリ</v>
      </c>
      <c r="M15" s="164" t="s">
        <v>246</v>
      </c>
      <c r="N15" s="165"/>
      <c r="O15" s="127" t="s">
        <v>169</v>
      </c>
      <c r="P15" s="218"/>
      <c r="Q15" s="120" t="s">
        <v>314</v>
      </c>
      <c r="R15" s="121" t="s">
        <v>170</v>
      </c>
      <c r="S15" s="189"/>
      <c r="T15" s="159" t="s">
        <v>332</v>
      </c>
      <c r="U15" s="122" t="s">
        <v>262</v>
      </c>
      <c r="V15" s="123" t="s">
        <v>280</v>
      </c>
      <c r="W15" s="190"/>
      <c r="X15" s="159">
        <v>2600</v>
      </c>
      <c r="Y15" s="119"/>
      <c r="Z15" s="124" t="s">
        <v>333</v>
      </c>
      <c r="AA15" s="125" t="s">
        <v>334</v>
      </c>
      <c r="AB15" s="125" t="s">
        <v>335</v>
      </c>
      <c r="AC15" s="125" t="s">
        <v>336</v>
      </c>
      <c r="AD15" s="125" t="s">
        <v>337</v>
      </c>
      <c r="AE15" s="126"/>
      <c r="AF15" s="127" t="s">
        <v>268</v>
      </c>
      <c r="AG15" s="195" t="str">
        <f t="shared" si="2"/>
        <v>・真駒内曙</v>
      </c>
      <c r="AH15" s="128" t="s">
        <v>269</v>
      </c>
      <c r="AI15" s="158" t="s">
        <v>271</v>
      </c>
      <c r="AJ15" s="129"/>
      <c r="AO15" s="36"/>
      <c r="AT15" s="36"/>
      <c r="AU15" s="86">
        <f>COUNTIF($M15:$M$19,AU$18)</f>
        <v>0</v>
      </c>
      <c r="AV15" s="86">
        <f>IF(OR(COUNTIF($M15:$M$19,AV$18)=0,AV14=COUNTIF($M15:$M$19,AV$18)),0,COUNTIF($M15:$M$19,AV$18))</f>
        <v>0</v>
      </c>
    </row>
    <row r="16" spans="1:48" ht="17.25">
      <c r="A16" s="1"/>
      <c r="B16" s="72">
        <v>2</v>
      </c>
      <c r="C16" s="72">
        <f>IF(M16="","",J$7*100+SUM(D16:E16))</f>
      </c>
      <c r="D16" s="213">
        <f>IF($M16=D$12,COUNTIF($M$15:$M16,D$12),"")</f>
      </c>
      <c r="E16" s="213">
        <f>IF($M16=E$12,COUNTIF($M$15:$M16,E$12),"")</f>
      </c>
      <c r="F16" s="173"/>
      <c r="G16" s="174"/>
      <c r="H16" s="190" t="str">
        <f t="shared" si="0"/>
        <v>　</v>
      </c>
      <c r="I16" s="164"/>
      <c r="J16" s="183"/>
      <c r="K16" s="174"/>
      <c r="L16" s="190" t="str">
        <f t="shared" si="1"/>
        <v>　</v>
      </c>
      <c r="M16" s="164"/>
      <c r="N16" s="165"/>
      <c r="O16" s="127"/>
      <c r="P16" s="218"/>
      <c r="Q16" s="120"/>
      <c r="R16" s="121"/>
      <c r="S16" s="189"/>
      <c r="T16" s="159"/>
      <c r="U16" s="122"/>
      <c r="V16" s="123"/>
      <c r="W16" s="190"/>
      <c r="X16" s="159"/>
      <c r="Y16" s="119"/>
      <c r="Z16" s="124"/>
      <c r="AA16" s="125"/>
      <c r="AB16" s="125"/>
      <c r="AC16" s="125"/>
      <c r="AD16" s="125"/>
      <c r="AE16" s="126"/>
      <c r="AF16" s="130"/>
      <c r="AG16" s="196" t="str">
        <f t="shared" si="2"/>
        <v>・</v>
      </c>
      <c r="AH16" s="131"/>
      <c r="AI16" s="132"/>
      <c r="AJ16" s="132"/>
      <c r="AM16" s="18"/>
      <c r="AU16" s="86">
        <f>COUNTIF($M16:$M$19,AU$18)</f>
        <v>0</v>
      </c>
      <c r="AV16" s="86">
        <f>COUNTIF($M16:$M$19,AV$18)</f>
        <v>0</v>
      </c>
    </row>
    <row r="17" spans="1:48" ht="17.25">
      <c r="A17" s="1"/>
      <c r="B17" s="72">
        <v>3</v>
      </c>
      <c r="C17" s="72">
        <f>IF(M17="","",J$7*100+SUM(D17:E17))</f>
      </c>
      <c r="D17" s="213">
        <f>IF($M17=D$12,COUNTIF($M$15:$M17,D$12),"")</f>
      </c>
      <c r="E17" s="213">
        <f>IF($M17=E$12,COUNTIF($M$15:$M17,E$12),"")</f>
      </c>
      <c r="F17" s="173"/>
      <c r="G17" s="174"/>
      <c r="H17" s="190" t="str">
        <f t="shared" si="0"/>
        <v>　</v>
      </c>
      <c r="I17" s="164"/>
      <c r="J17" s="183"/>
      <c r="K17" s="174"/>
      <c r="L17" s="190" t="str">
        <f t="shared" si="1"/>
        <v>　</v>
      </c>
      <c r="M17" s="164"/>
      <c r="N17" s="165"/>
      <c r="O17" s="127"/>
      <c r="P17" s="218"/>
      <c r="Q17" s="120"/>
      <c r="R17" s="121"/>
      <c r="S17" s="189"/>
      <c r="T17" s="159"/>
      <c r="U17" s="122"/>
      <c r="V17" s="123"/>
      <c r="W17" s="190"/>
      <c r="X17" s="159"/>
      <c r="Y17" s="119"/>
      <c r="Z17" s="124"/>
      <c r="AA17" s="125"/>
      <c r="AB17" s="125"/>
      <c r="AC17" s="125"/>
      <c r="AD17" s="125"/>
      <c r="AE17" s="126"/>
      <c r="AF17" s="130"/>
      <c r="AG17" s="196" t="str">
        <f t="shared" si="2"/>
        <v>・</v>
      </c>
      <c r="AH17" s="131"/>
      <c r="AI17" s="132"/>
      <c r="AJ17" s="132"/>
      <c r="AM17" s="18"/>
      <c r="AU17" s="60"/>
      <c r="AV17" s="60"/>
    </row>
    <row r="18" spans="1:48" ht="17.25">
      <c r="A18" s="1"/>
      <c r="B18" s="72">
        <v>4</v>
      </c>
      <c r="C18" s="72">
        <f>IF(M18="","",J$7*100+SUM(D18:E18))</f>
      </c>
      <c r="D18" s="213">
        <f>IF($M18=D$12,COUNTIF($M$15:$M18,D$12),"")</f>
      </c>
      <c r="E18" s="213">
        <f>IF($M18=E$12,COUNTIF($M$15:$M18,E$12),"")</f>
      </c>
      <c r="F18" s="173"/>
      <c r="G18" s="174"/>
      <c r="H18" s="190" t="str">
        <f t="shared" si="0"/>
        <v>　</v>
      </c>
      <c r="I18" s="164"/>
      <c r="J18" s="183"/>
      <c r="K18" s="174"/>
      <c r="L18" s="190" t="str">
        <f t="shared" si="1"/>
        <v>　</v>
      </c>
      <c r="M18" s="164"/>
      <c r="N18" s="165"/>
      <c r="O18" s="127"/>
      <c r="P18" s="218">
        <f>IF(O18&lt;&gt;"",#REF!,"")</f>
      </c>
      <c r="Q18" s="120"/>
      <c r="R18" s="121"/>
      <c r="S18" s="189"/>
      <c r="T18" s="159"/>
      <c r="U18" s="122"/>
      <c r="V18" s="123"/>
      <c r="W18" s="190"/>
      <c r="X18" s="159"/>
      <c r="Y18" s="119"/>
      <c r="Z18" s="124"/>
      <c r="AA18" s="125"/>
      <c r="AB18" s="125"/>
      <c r="AC18" s="125"/>
      <c r="AD18" s="125"/>
      <c r="AE18" s="126"/>
      <c r="AF18" s="130"/>
      <c r="AG18" s="196" t="str">
        <f t="shared" si="2"/>
        <v>・</v>
      </c>
      <c r="AH18" s="131"/>
      <c r="AI18" s="132"/>
      <c r="AJ18" s="132"/>
      <c r="AM18" s="18"/>
      <c r="AU18" s="60"/>
      <c r="AV18" s="60"/>
    </row>
    <row r="19" spans="1:48" ht="18" thickBot="1">
      <c r="A19" s="1"/>
      <c r="B19" s="260">
        <v>5</v>
      </c>
      <c r="C19" s="260">
        <f>IF(M19="","",J$7*100+SUM(D19:E19))</f>
      </c>
      <c r="D19" s="261">
        <f>IF($M19=D$12,COUNTIF($M$15:$M19,D$12),"")</f>
      </c>
      <c r="E19" s="261">
        <f>IF($M19=E$12,COUNTIF($M$15:$M19,E$12),"")</f>
      </c>
      <c r="F19" s="262"/>
      <c r="G19" s="263"/>
      <c r="H19" s="264" t="str">
        <f t="shared" si="0"/>
        <v>　</v>
      </c>
      <c r="I19" s="265"/>
      <c r="J19" s="266"/>
      <c r="K19" s="263"/>
      <c r="L19" s="264" t="str">
        <f t="shared" si="1"/>
        <v>　</v>
      </c>
      <c r="M19" s="265"/>
      <c r="N19" s="267"/>
      <c r="O19" s="146"/>
      <c r="P19" s="268">
        <f>IF(O19&lt;&gt;"",#REF!,"")</f>
      </c>
      <c r="Q19" s="269"/>
      <c r="R19" s="142"/>
      <c r="S19" s="270"/>
      <c r="T19" s="271"/>
      <c r="U19" s="272"/>
      <c r="V19" s="144"/>
      <c r="W19" s="264"/>
      <c r="X19" s="271"/>
      <c r="Y19" s="273"/>
      <c r="Z19" s="274"/>
      <c r="AA19" s="275"/>
      <c r="AB19" s="275"/>
      <c r="AC19" s="275"/>
      <c r="AD19" s="275"/>
      <c r="AE19" s="276"/>
      <c r="AF19" s="146"/>
      <c r="AG19" s="199" t="str">
        <f t="shared" si="2"/>
        <v>・</v>
      </c>
      <c r="AH19" s="147"/>
      <c r="AI19" s="148"/>
      <c r="AJ19" s="148"/>
      <c r="AM19" s="18"/>
      <c r="AU19" s="60"/>
      <c r="AV19" s="60"/>
    </row>
    <row r="23" spans="1:31" s="36" customFormat="1" ht="14.25">
      <c r="A23" s="37" t="s">
        <v>171</v>
      </c>
      <c r="B23" s="30"/>
      <c r="C23" s="31"/>
      <c r="D23" s="32"/>
      <c r="E23" s="31"/>
      <c r="F23" s="31"/>
      <c r="G23" s="31"/>
      <c r="H23" s="31"/>
      <c r="I23" s="31"/>
      <c r="J23" s="33"/>
      <c r="K23" s="31"/>
      <c r="L23" s="31"/>
      <c r="M23" s="33"/>
      <c r="N23" s="31"/>
      <c r="O23" s="32"/>
      <c r="P23" s="33"/>
      <c r="Q23" s="33"/>
      <c r="R23" s="33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36" customFormat="1" ht="17.25">
      <c r="A24" s="29"/>
      <c r="B24" s="32" t="s">
        <v>307</v>
      </c>
      <c r="C24" s="31"/>
      <c r="D24" s="32"/>
      <c r="E24" s="31"/>
      <c r="F24" s="31"/>
      <c r="G24" s="31"/>
      <c r="H24" s="31"/>
      <c r="I24" s="31"/>
      <c r="J24" s="33"/>
      <c r="K24" s="31"/>
      <c r="L24" s="31"/>
      <c r="M24" s="33"/>
      <c r="N24" s="31"/>
      <c r="O24" s="31"/>
      <c r="P24" s="33"/>
      <c r="Q24" s="33"/>
      <c r="R24" s="33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36" customFormat="1" ht="17.25">
      <c r="A25" s="29"/>
      <c r="B25" s="32" t="s">
        <v>172</v>
      </c>
      <c r="C25" s="31"/>
      <c r="D25" s="32"/>
      <c r="E25" s="31"/>
      <c r="F25" s="31"/>
      <c r="G25" s="31"/>
      <c r="H25" s="31"/>
      <c r="I25" s="31"/>
      <c r="J25" s="33"/>
      <c r="K25" s="31"/>
      <c r="L25" s="31"/>
      <c r="M25" s="33"/>
      <c r="N25" s="31"/>
      <c r="O25" s="32"/>
      <c r="P25" s="33"/>
      <c r="Q25" s="33"/>
      <c r="R25" s="33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36" customFormat="1" ht="17.25">
      <c r="A26" s="29"/>
      <c r="B26" s="32" t="s">
        <v>322</v>
      </c>
      <c r="C26" s="31"/>
      <c r="D26" s="32"/>
      <c r="E26" s="31"/>
      <c r="F26" s="31"/>
      <c r="G26" s="31"/>
      <c r="H26" s="31"/>
      <c r="I26" s="31"/>
      <c r="J26" s="33"/>
      <c r="K26" s="31"/>
      <c r="L26" s="31"/>
      <c r="M26" s="33"/>
      <c r="N26" s="31"/>
      <c r="O26" s="31"/>
      <c r="P26" s="33"/>
      <c r="Q26" s="33"/>
      <c r="R26" s="33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36" customFormat="1" ht="17.25">
      <c r="A27" s="29"/>
      <c r="B27" s="32" t="s">
        <v>308</v>
      </c>
      <c r="C27" s="31"/>
      <c r="D27" s="32"/>
      <c r="E27" s="31"/>
      <c r="F27" s="31"/>
      <c r="G27" s="31"/>
      <c r="H27" s="31"/>
      <c r="I27" s="31"/>
      <c r="J27" s="33"/>
      <c r="K27" s="31"/>
      <c r="L27" s="31"/>
      <c r="M27" s="33"/>
      <c r="N27" s="31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36" customFormat="1" ht="17.25" customHeight="1">
      <c r="A28" s="29"/>
      <c r="B28" s="244" t="s">
        <v>319</v>
      </c>
      <c r="C28" s="244"/>
      <c r="D28" s="244"/>
      <c r="E28" s="244"/>
      <c r="F28" s="244"/>
      <c r="G28" s="244"/>
      <c r="H28" s="244"/>
      <c r="I28" s="244"/>
      <c r="J28" s="244"/>
      <c r="K28" s="244"/>
      <c r="L28" s="31"/>
      <c r="M28" s="33"/>
      <c r="N28" s="31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36" customFormat="1" ht="17.25">
      <c r="A29" s="29"/>
      <c r="B29" s="32" t="s">
        <v>173</v>
      </c>
      <c r="C29" s="31"/>
      <c r="D29" s="32"/>
      <c r="E29" s="31"/>
      <c r="F29" s="31"/>
      <c r="G29" s="31"/>
      <c r="H29" s="31"/>
      <c r="I29" s="31"/>
      <c r="J29" s="33"/>
      <c r="K29" s="31"/>
      <c r="L29" s="31"/>
      <c r="M29" s="33"/>
      <c r="N29" s="31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19" s="36" customFormat="1" ht="17.25">
      <c r="A30" s="29"/>
      <c r="B30" s="32"/>
      <c r="C30" s="31"/>
      <c r="D30" s="32"/>
      <c r="E30" s="31"/>
      <c r="F30" s="31"/>
      <c r="G30" s="31"/>
      <c r="H30" s="31"/>
      <c r="I30" s="31"/>
      <c r="J30" s="33"/>
      <c r="K30" s="31"/>
      <c r="L30" s="31"/>
      <c r="M30" s="33"/>
      <c r="N30" s="31"/>
      <c r="O30" s="39"/>
      <c r="P30" s="33"/>
      <c r="Q30" s="34"/>
      <c r="R30" s="34"/>
      <c r="S30" s="35"/>
    </row>
    <row r="31" spans="1:19" s="36" customFormat="1" ht="14.25">
      <c r="A31" s="40" t="s">
        <v>174</v>
      </c>
      <c r="B31" s="32"/>
      <c r="C31" s="31"/>
      <c r="D31" s="32"/>
      <c r="E31" s="31"/>
      <c r="F31" s="31"/>
      <c r="G31" s="31"/>
      <c r="H31" s="31"/>
      <c r="I31" s="31"/>
      <c r="J31" s="33"/>
      <c r="K31" s="31"/>
      <c r="L31" s="31"/>
      <c r="M31" s="33"/>
      <c r="N31" s="31"/>
      <c r="O31" s="31"/>
      <c r="P31" s="33"/>
      <c r="Q31" s="34"/>
      <c r="R31" s="34"/>
      <c r="S31" s="35"/>
    </row>
    <row r="32" spans="1:19" s="36" customFormat="1" ht="17.25">
      <c r="A32" s="29"/>
      <c r="B32" s="32" t="s">
        <v>175</v>
      </c>
      <c r="C32" s="31"/>
      <c r="D32" s="32"/>
      <c r="E32" s="31"/>
      <c r="F32" s="31"/>
      <c r="G32" s="31"/>
      <c r="H32" s="31"/>
      <c r="I32" s="31"/>
      <c r="J32" s="33"/>
      <c r="K32" s="31"/>
      <c r="L32" s="31"/>
      <c r="M32" s="33"/>
      <c r="N32" s="31"/>
      <c r="O32" s="31"/>
      <c r="P32" s="33"/>
      <c r="Q32" s="34"/>
      <c r="R32" s="34"/>
      <c r="S32" s="35"/>
    </row>
    <row r="33" spans="1:19" s="36" customFormat="1" ht="17.25">
      <c r="A33" s="29"/>
      <c r="B33" s="32" t="s">
        <v>315</v>
      </c>
      <c r="C33" s="31"/>
      <c r="D33" s="32"/>
      <c r="E33" s="31"/>
      <c r="F33" s="31"/>
      <c r="G33" s="31"/>
      <c r="H33" s="31"/>
      <c r="I33" s="31"/>
      <c r="J33" s="33"/>
      <c r="K33" s="31"/>
      <c r="L33" s="31"/>
      <c r="M33" s="33"/>
      <c r="N33" s="31"/>
      <c r="O33" s="31"/>
      <c r="P33" s="33"/>
      <c r="Q33" s="34"/>
      <c r="R33" s="34"/>
      <c r="S33" s="35"/>
    </row>
    <row r="34" spans="1:19" s="36" customFormat="1" ht="17.25">
      <c r="A34" s="29"/>
      <c r="B34" s="32"/>
      <c r="C34" s="32" t="s">
        <v>689</v>
      </c>
      <c r="D34" s="32"/>
      <c r="E34" s="31"/>
      <c r="F34" s="31"/>
      <c r="G34" s="31"/>
      <c r="H34" s="31"/>
      <c r="I34" s="31"/>
      <c r="J34" s="33"/>
      <c r="K34" s="31"/>
      <c r="L34" s="31"/>
      <c r="M34" s="33"/>
      <c r="N34" s="31"/>
      <c r="O34" s="31"/>
      <c r="P34" s="33"/>
      <c r="Q34" s="34"/>
      <c r="R34" s="34"/>
      <c r="S34" s="35"/>
    </row>
    <row r="35" spans="1:19" s="36" customFormat="1" ht="17.25">
      <c r="A35" s="29"/>
      <c r="B35" s="30"/>
      <c r="C35" s="31"/>
      <c r="D35" s="32"/>
      <c r="E35" s="31"/>
      <c r="F35" s="31"/>
      <c r="G35" s="31"/>
      <c r="H35" s="31"/>
      <c r="I35" s="31"/>
      <c r="J35" s="33"/>
      <c r="K35" s="31"/>
      <c r="L35" s="31"/>
      <c r="M35" s="33"/>
      <c r="N35" s="31"/>
      <c r="O35" s="31"/>
      <c r="P35" s="33"/>
      <c r="Q35" s="34"/>
      <c r="R35" s="34"/>
      <c r="S35" s="35"/>
    </row>
    <row r="36" spans="1:19" s="36" customFormat="1" ht="14.25">
      <c r="A36" s="41" t="s">
        <v>176</v>
      </c>
      <c r="B36" s="30"/>
      <c r="C36" s="31"/>
      <c r="D36" s="32"/>
      <c r="E36" s="31"/>
      <c r="F36" s="31"/>
      <c r="G36" s="31"/>
      <c r="H36" s="31"/>
      <c r="I36" s="31"/>
      <c r="J36" s="33"/>
      <c r="K36" s="31"/>
      <c r="L36" s="31"/>
      <c r="M36" s="33"/>
      <c r="N36" s="31"/>
      <c r="O36" s="31"/>
      <c r="P36" s="33"/>
      <c r="Q36" s="34"/>
      <c r="R36" s="34"/>
      <c r="S36" s="35"/>
    </row>
    <row r="37" spans="1:19" s="36" customFormat="1" ht="17.25">
      <c r="A37" s="29"/>
      <c r="B37" s="32" t="s">
        <v>316</v>
      </c>
      <c r="C37" s="32"/>
      <c r="D37" s="32"/>
      <c r="E37" s="32"/>
      <c r="F37" s="32"/>
      <c r="G37" s="32"/>
      <c r="H37" s="32"/>
      <c r="I37" s="32"/>
      <c r="J37" s="32"/>
      <c r="K37" s="32"/>
      <c r="L37" s="31"/>
      <c r="M37" s="33"/>
      <c r="N37" s="31"/>
      <c r="O37" s="31"/>
      <c r="P37" s="33"/>
      <c r="Q37" s="34"/>
      <c r="R37" s="34"/>
      <c r="S37" s="35"/>
    </row>
    <row r="38" spans="1:19" s="36" customFormat="1" ht="17.25">
      <c r="A38" s="29"/>
      <c r="B38" s="32" t="s">
        <v>177</v>
      </c>
      <c r="C38" s="31"/>
      <c r="D38" s="32"/>
      <c r="E38" s="31"/>
      <c r="F38" s="31"/>
      <c r="G38" s="31"/>
      <c r="H38" s="31"/>
      <c r="I38" s="31"/>
      <c r="J38" s="33"/>
      <c r="K38" s="31"/>
      <c r="L38" s="31"/>
      <c r="M38" s="33"/>
      <c r="N38" s="31"/>
      <c r="O38" s="31"/>
      <c r="P38" s="33"/>
      <c r="Q38" s="34"/>
      <c r="R38" s="34"/>
      <c r="S38" s="35"/>
    </row>
    <row r="39" spans="1:19" s="36" customFormat="1" ht="17.25">
      <c r="A39" s="29"/>
      <c r="B39" s="30"/>
      <c r="C39" s="32" t="s">
        <v>317</v>
      </c>
      <c r="D39" s="32"/>
      <c r="E39" s="31"/>
      <c r="F39" s="31"/>
      <c r="G39" s="31"/>
      <c r="H39" s="31"/>
      <c r="I39" s="31"/>
      <c r="J39" s="33"/>
      <c r="K39" s="31"/>
      <c r="L39" s="31"/>
      <c r="M39" s="33"/>
      <c r="N39" s="31"/>
      <c r="O39" s="31"/>
      <c r="P39" s="33"/>
      <c r="Q39" s="34"/>
      <c r="R39" s="34"/>
      <c r="S39" s="35"/>
    </row>
    <row r="40" spans="1:19" s="36" customFormat="1" ht="17.25">
      <c r="A40" s="29"/>
      <c r="B40" s="30"/>
      <c r="C40" s="32" t="s">
        <v>691</v>
      </c>
      <c r="D40" s="32"/>
      <c r="E40" s="31"/>
      <c r="F40" s="31"/>
      <c r="G40" s="31"/>
      <c r="H40" s="31"/>
      <c r="I40" s="31"/>
      <c r="J40" s="33"/>
      <c r="K40" s="31"/>
      <c r="L40" s="31"/>
      <c r="M40" s="33"/>
      <c r="N40" s="31"/>
      <c r="O40" s="31"/>
      <c r="P40" s="33"/>
      <c r="Q40" s="34"/>
      <c r="R40" s="34"/>
      <c r="S40" s="35"/>
    </row>
    <row r="41" spans="1:19" s="36" customFormat="1" ht="17.25">
      <c r="A41" s="29"/>
      <c r="B41" s="30"/>
      <c r="C41" s="32" t="s">
        <v>318</v>
      </c>
      <c r="D41" s="32"/>
      <c r="E41" s="31"/>
      <c r="F41" s="31"/>
      <c r="G41" s="31"/>
      <c r="H41" s="31"/>
      <c r="I41" s="31"/>
      <c r="J41" s="33"/>
      <c r="K41" s="31"/>
      <c r="L41" s="31"/>
      <c r="M41" s="33"/>
      <c r="N41" s="31"/>
      <c r="O41" s="31"/>
      <c r="P41" s="33"/>
      <c r="Q41" s="34"/>
      <c r="R41" s="34"/>
      <c r="S41" s="35"/>
    </row>
    <row r="42" spans="1:19" s="36" customFormat="1" ht="17.25">
      <c r="A42" s="29"/>
      <c r="B42" s="30"/>
      <c r="C42" s="32" t="s">
        <v>178</v>
      </c>
      <c r="D42" s="32"/>
      <c r="E42" s="31"/>
      <c r="F42" s="31"/>
      <c r="G42" s="31"/>
      <c r="H42" s="31"/>
      <c r="I42" s="31"/>
      <c r="J42" s="33"/>
      <c r="K42" s="31"/>
      <c r="L42" s="31"/>
      <c r="M42" s="33"/>
      <c r="N42" s="31"/>
      <c r="O42" s="31"/>
      <c r="P42" s="33"/>
      <c r="Q42" s="34"/>
      <c r="R42" s="34"/>
      <c r="S42" s="35"/>
    </row>
    <row r="43" spans="1:19" s="36" customFormat="1" ht="17.25">
      <c r="A43" s="29"/>
      <c r="B43" s="32" t="s">
        <v>179</v>
      </c>
      <c r="C43" s="31"/>
      <c r="D43" s="32"/>
      <c r="E43" s="31"/>
      <c r="F43" s="31"/>
      <c r="G43" s="31"/>
      <c r="H43" s="31"/>
      <c r="I43" s="31"/>
      <c r="J43" s="33"/>
      <c r="K43" s="31"/>
      <c r="L43" s="31"/>
      <c r="M43" s="33"/>
      <c r="N43" s="31"/>
      <c r="O43" s="31"/>
      <c r="P43" s="33"/>
      <c r="Q43" s="34"/>
      <c r="R43" s="34"/>
      <c r="S43" s="35"/>
    </row>
    <row r="44" spans="1:19" s="36" customFormat="1" ht="17.25">
      <c r="A44" s="29"/>
      <c r="B44" s="30"/>
      <c r="C44" s="33" t="s">
        <v>180</v>
      </c>
      <c r="D44" s="32"/>
      <c r="E44" s="31"/>
      <c r="F44" s="31"/>
      <c r="G44" s="31"/>
      <c r="H44" s="31"/>
      <c r="I44" s="31"/>
      <c r="J44" s="33"/>
      <c r="K44" s="31"/>
      <c r="L44" s="31"/>
      <c r="M44" s="33"/>
      <c r="N44" s="31"/>
      <c r="O44" s="31"/>
      <c r="P44" s="33"/>
      <c r="Q44" s="34"/>
      <c r="R44" s="34"/>
      <c r="S44" s="35"/>
    </row>
    <row r="45" spans="1:19" s="36" customFormat="1" ht="17.25">
      <c r="A45" s="29"/>
      <c r="B45" s="30"/>
      <c r="C45" s="32" t="s">
        <v>181</v>
      </c>
      <c r="D45" s="32"/>
      <c r="E45" s="31"/>
      <c r="F45" s="31"/>
      <c r="G45" s="31"/>
      <c r="H45" s="31"/>
      <c r="I45" s="31"/>
      <c r="J45" s="33"/>
      <c r="K45" s="31"/>
      <c r="L45" s="31"/>
      <c r="M45" s="33"/>
      <c r="N45" s="31"/>
      <c r="O45" s="31"/>
      <c r="P45" s="33"/>
      <c r="Q45" s="34"/>
      <c r="R45" s="34"/>
      <c r="S45" s="35"/>
    </row>
    <row r="46" spans="1:19" s="36" customFormat="1" ht="14.25">
      <c r="A46" s="41" t="s">
        <v>182</v>
      </c>
      <c r="B46" s="30"/>
      <c r="C46" s="31"/>
      <c r="D46" s="32"/>
      <c r="E46" s="31"/>
      <c r="F46" s="31"/>
      <c r="G46" s="31"/>
      <c r="H46" s="31"/>
      <c r="I46" s="31"/>
      <c r="J46" s="33"/>
      <c r="K46" s="31"/>
      <c r="L46" s="31"/>
      <c r="M46" s="33"/>
      <c r="N46" s="31"/>
      <c r="O46" s="31"/>
      <c r="P46" s="33"/>
      <c r="Q46" s="34"/>
      <c r="R46" s="34"/>
      <c r="S46" s="35"/>
    </row>
    <row r="48" spans="1:17" ht="14.25">
      <c r="A48" s="32" t="s">
        <v>692</v>
      </c>
      <c r="B48" s="33"/>
      <c r="C48" s="34"/>
      <c r="D48" s="34"/>
      <c r="E48" s="35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</row>
    <row r="49" spans="1:17" ht="14.25">
      <c r="A49" s="31"/>
      <c r="B49" s="33"/>
      <c r="C49" s="34"/>
      <c r="D49" s="34"/>
      <c r="E49" s="35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</row>
    <row r="50" spans="1:17" ht="14.25">
      <c r="A50" s="32" t="s">
        <v>693</v>
      </c>
      <c r="B50" s="33"/>
      <c r="C50" s="34"/>
      <c r="D50" s="34"/>
      <c r="E50" s="35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</row>
    <row r="51" spans="1:17" ht="14.25">
      <c r="A51" s="31"/>
      <c r="B51" s="33"/>
      <c r="C51" s="34"/>
      <c r="D51" s="34"/>
      <c r="E51" s="35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</row>
    <row r="52" spans="1:17" ht="14.25">
      <c r="A52" s="32" t="s">
        <v>694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</row>
    <row r="53" spans="1:17" ht="14.2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</row>
    <row r="54" spans="1:17" ht="14.25">
      <c r="A54" s="244" t="s">
        <v>321</v>
      </c>
      <c r="B54" s="244"/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</row>
    <row r="55" spans="1:17" ht="14.25">
      <c r="A55" s="244" t="s">
        <v>320</v>
      </c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</row>
  </sheetData>
  <sheetProtection/>
  <protectedRanges>
    <protectedRange password="CD85" sqref="O7:AN7" name="範囲1_2_1"/>
  </protectedRanges>
  <mergeCells count="33">
    <mergeCell ref="AJ10:AJ12"/>
    <mergeCell ref="F11:F12"/>
    <mergeCell ref="G11:G12"/>
    <mergeCell ref="H11:H12"/>
    <mergeCell ref="I11:I12"/>
    <mergeCell ref="J11:J12"/>
    <mergeCell ref="K11:K12"/>
    <mergeCell ref="L11:L12"/>
    <mergeCell ref="O11:O12"/>
    <mergeCell ref="Q11:Q12"/>
    <mergeCell ref="AH10:AH12"/>
    <mergeCell ref="AI10:AI12"/>
    <mergeCell ref="O10:Q10"/>
    <mergeCell ref="R10:U10"/>
    <mergeCell ref="V10:Y10"/>
    <mergeCell ref="Z10:AE10"/>
    <mergeCell ref="AF10:AF12"/>
    <mergeCell ref="U11:U12"/>
    <mergeCell ref="X11:X12"/>
    <mergeCell ref="Y11:Y12"/>
    <mergeCell ref="AA11:AA12"/>
    <mergeCell ref="F7:I7"/>
    <mergeCell ref="J7:K7"/>
    <mergeCell ref="F8:I8"/>
    <mergeCell ref="J8:K8"/>
    <mergeCell ref="R11:R12"/>
    <mergeCell ref="T11:T12"/>
    <mergeCell ref="B10:B12"/>
    <mergeCell ref="C10:C12"/>
    <mergeCell ref="F10:N10"/>
    <mergeCell ref="M11:M12"/>
    <mergeCell ref="N11:N12"/>
    <mergeCell ref="V11:V12"/>
  </mergeCells>
  <dataValidations count="6">
    <dataValidation allowBlank="1" showInputMessage="1" showErrorMessage="1" imeMode="halfAlpha" sqref="G56:H65483 C56:C65483 J23:K27 H23:H27 M23:N46 C38:C47 G47:H47 H29:H36 C29:C36 J29:K36 H38:H46 J38:K46 Z15:AE19 G4:H6 X13:Y19 Q13:Q19 T13:U19 C20:C27 G20:H22 G1:H1 C1 C4:C6"/>
    <dataValidation allowBlank="1" showInputMessage="1" showErrorMessage="1" imeMode="halfKatakana" sqref="D56:D65483 P23:P26 B48:B51 D38:D47 D29:D36 P30:P46 D20:D27 D1 D4:D6"/>
    <dataValidation type="list" allowBlank="1" showInputMessage="1" showErrorMessage="1" imeMode="halfAlpha" sqref="E38:E46 E23:E27 E29:E36 M13:M19">
      <formula1>#REF!</formula1>
    </dataValidation>
    <dataValidation type="list" allowBlank="1" showInputMessage="1" showErrorMessage="1" sqref="I29:I36 F38:G46 F29:G36 R30:R46 I23:I27 L23:L46 F23:G27 R23:R26 D48:D51 I38:I46 N13:O19">
      <formula1>#REF!</formula1>
    </dataValidation>
    <dataValidation allowBlank="1" showInputMessage="1" showErrorMessage="1" imeMode="fullKatakana" sqref="AH13:AH19"/>
    <dataValidation allowBlank="1" showInputMessage="1" showErrorMessage="1" promptTitle="全角カタカナでお願いします" imeMode="fullKatakana" sqref="J11:K19"/>
  </dataValidations>
  <printOptions horizontalCentered="1"/>
  <pageMargins left="0.15748031496062992" right="0.1968503937007874" top="0.5511811023622047" bottom="0.5905511811023623" header="0.5118110236220472" footer="0.5118110236220472"/>
  <pageSetup blackAndWhite="1" horizontalDpi="300" verticalDpi="300" orientation="landscape" paperSize="9" scale="62" r:id="rId4"/>
  <colBreaks count="1" manualBreakCount="1">
    <brk id="36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7"/>
  <sheetViews>
    <sheetView tabSelected="1" zoomScalePageLayoutView="0" workbookViewId="0" topLeftCell="A1">
      <selection activeCell="L18" sqref="L18"/>
    </sheetView>
  </sheetViews>
  <sheetFormatPr defaultColWidth="9.00390625" defaultRowHeight="13.5"/>
  <cols>
    <col min="1" max="2" width="9.00390625" style="352" customWidth="1"/>
    <col min="3" max="6" width="3.625" style="352" customWidth="1"/>
    <col min="7" max="7" width="1.625" style="357" customWidth="1"/>
    <col min="8" max="8" width="11.625" style="357" customWidth="1"/>
    <col min="9" max="22" width="6.125" style="357" customWidth="1"/>
    <col min="23" max="25" width="9.00390625" style="352" customWidth="1"/>
    <col min="26" max="31" width="6.625" style="352" customWidth="1"/>
    <col min="32" max="16384" width="9.00390625" style="352" customWidth="1"/>
  </cols>
  <sheetData>
    <row r="1" spans="1:30" ht="42.75" customHeight="1" thickBot="1">
      <c r="A1" s="350" t="s">
        <v>613</v>
      </c>
      <c r="B1" s="351"/>
      <c r="C1" s="502">
        <f>IF(B1="","",VLOOKUP(B1,AA1:AD47,3,))</f>
      </c>
      <c r="D1" s="503"/>
      <c r="E1" s="353"/>
      <c r="F1" s="500" t="s">
        <v>687</v>
      </c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  <c r="T1" s="370"/>
      <c r="U1" s="493" t="s">
        <v>678</v>
      </c>
      <c r="V1" s="493"/>
      <c r="AA1" s="352">
        <v>1</v>
      </c>
      <c r="AB1" s="352" t="s">
        <v>0</v>
      </c>
      <c r="AC1" s="352" t="s">
        <v>1</v>
      </c>
      <c r="AD1" s="352" t="s">
        <v>2</v>
      </c>
    </row>
    <row r="2" spans="1:30" ht="20.25" customHeight="1" thickBot="1">
      <c r="A2" s="353"/>
      <c r="B2" s="353"/>
      <c r="C2" s="353"/>
      <c r="D2" s="353"/>
      <c r="E2" s="353"/>
      <c r="F2" s="353"/>
      <c r="G2" s="354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AA2" s="352">
        <v>2</v>
      </c>
      <c r="AB2" s="352" t="s">
        <v>4</v>
      </c>
      <c r="AC2" s="352" t="s">
        <v>5</v>
      </c>
      <c r="AD2" s="352" t="s">
        <v>6</v>
      </c>
    </row>
    <row r="3" spans="1:30" s="357" customFormat="1" ht="16.5" customHeight="1">
      <c r="A3" s="356"/>
      <c r="B3" s="494" t="s">
        <v>614</v>
      </c>
      <c r="C3" s="495"/>
      <c r="D3" s="495"/>
      <c r="E3" s="495"/>
      <c r="F3" s="495"/>
      <c r="G3" s="496"/>
      <c r="H3" s="494" t="s">
        <v>615</v>
      </c>
      <c r="I3" s="496"/>
      <c r="J3" s="494" t="s">
        <v>616</v>
      </c>
      <c r="K3" s="495"/>
      <c r="L3" s="496"/>
      <c r="M3" s="494" t="s">
        <v>617</v>
      </c>
      <c r="N3" s="496"/>
      <c r="O3" s="494" t="s">
        <v>618</v>
      </c>
      <c r="P3" s="495"/>
      <c r="Q3" s="495"/>
      <c r="R3" s="495"/>
      <c r="S3" s="494" t="s">
        <v>619</v>
      </c>
      <c r="T3" s="496"/>
      <c r="U3" s="510" t="s">
        <v>620</v>
      </c>
      <c r="V3" s="511"/>
      <c r="AA3" s="352">
        <v>3</v>
      </c>
      <c r="AB3" s="352" t="s">
        <v>8</v>
      </c>
      <c r="AC3" s="352" t="s">
        <v>9</v>
      </c>
      <c r="AD3" s="352" t="s">
        <v>10</v>
      </c>
    </row>
    <row r="4" spans="1:30" s="357" customFormat="1" ht="16.5" customHeight="1">
      <c r="A4" s="358"/>
      <c r="B4" s="497"/>
      <c r="C4" s="498"/>
      <c r="D4" s="498"/>
      <c r="E4" s="498"/>
      <c r="F4" s="498"/>
      <c r="G4" s="499"/>
      <c r="H4" s="497"/>
      <c r="I4" s="499"/>
      <c r="J4" s="497"/>
      <c r="K4" s="498"/>
      <c r="L4" s="499"/>
      <c r="M4" s="497"/>
      <c r="N4" s="499"/>
      <c r="O4" s="497"/>
      <c r="P4" s="498"/>
      <c r="Q4" s="498"/>
      <c r="R4" s="498"/>
      <c r="S4" s="497"/>
      <c r="T4" s="499"/>
      <c r="U4" s="512" t="s">
        <v>621</v>
      </c>
      <c r="V4" s="513"/>
      <c r="AA4" s="352">
        <v>4</v>
      </c>
      <c r="AB4" s="352" t="s">
        <v>14</v>
      </c>
      <c r="AC4" s="352" t="s">
        <v>15</v>
      </c>
      <c r="AD4" s="352" t="s">
        <v>16</v>
      </c>
    </row>
    <row r="5" spans="1:30" s="357" customFormat="1" ht="26.25" customHeight="1">
      <c r="A5" s="521" t="s">
        <v>622</v>
      </c>
      <c r="B5" s="523"/>
      <c r="C5" s="524"/>
      <c r="D5" s="524"/>
      <c r="E5" s="524"/>
      <c r="F5" s="524"/>
      <c r="G5" s="525"/>
      <c r="H5" s="523"/>
      <c r="I5" s="525"/>
      <c r="J5" s="504"/>
      <c r="K5" s="508"/>
      <c r="L5" s="505"/>
      <c r="M5" s="504"/>
      <c r="N5" s="505"/>
      <c r="O5" s="504"/>
      <c r="P5" s="508"/>
      <c r="Q5" s="508"/>
      <c r="R5" s="508"/>
      <c r="S5" s="514"/>
      <c r="T5" s="515"/>
      <c r="U5" s="514"/>
      <c r="V5" s="518"/>
      <c r="AA5" s="352">
        <v>5</v>
      </c>
      <c r="AB5" s="352" t="s">
        <v>24</v>
      </c>
      <c r="AC5" s="352" t="s">
        <v>25</v>
      </c>
      <c r="AD5" s="352" t="s">
        <v>26</v>
      </c>
    </row>
    <row r="6" spans="1:30" s="357" customFormat="1" ht="26.25" customHeight="1">
      <c r="A6" s="522"/>
      <c r="B6" s="526"/>
      <c r="C6" s="527"/>
      <c r="D6" s="527"/>
      <c r="E6" s="527"/>
      <c r="F6" s="527"/>
      <c r="G6" s="528"/>
      <c r="H6" s="526"/>
      <c r="I6" s="528"/>
      <c r="J6" s="506"/>
      <c r="K6" s="509"/>
      <c r="L6" s="507"/>
      <c r="M6" s="506"/>
      <c r="N6" s="507"/>
      <c r="O6" s="506"/>
      <c r="P6" s="509"/>
      <c r="Q6" s="509"/>
      <c r="R6" s="509"/>
      <c r="S6" s="516"/>
      <c r="T6" s="517"/>
      <c r="U6" s="519"/>
      <c r="V6" s="520"/>
      <c r="AA6" s="352">
        <v>6</v>
      </c>
      <c r="AB6" s="352" t="s">
        <v>33</v>
      </c>
      <c r="AC6" s="352" t="s">
        <v>34</v>
      </c>
      <c r="AD6" s="352" t="s">
        <v>35</v>
      </c>
    </row>
    <row r="7" spans="1:30" s="357" customFormat="1" ht="26.25" customHeight="1">
      <c r="A7" s="521" t="s">
        <v>623</v>
      </c>
      <c r="B7" s="523"/>
      <c r="C7" s="524"/>
      <c r="D7" s="524"/>
      <c r="E7" s="524"/>
      <c r="F7" s="524"/>
      <c r="G7" s="525"/>
      <c r="H7" s="523"/>
      <c r="I7" s="525"/>
      <c r="J7" s="504"/>
      <c r="K7" s="508"/>
      <c r="L7" s="505"/>
      <c r="M7" s="504"/>
      <c r="N7" s="505"/>
      <c r="O7" s="504"/>
      <c r="P7" s="508"/>
      <c r="Q7" s="508"/>
      <c r="R7" s="505"/>
      <c r="S7" s="514"/>
      <c r="T7" s="515"/>
      <c r="U7" s="530"/>
      <c r="V7" s="531"/>
      <c r="AA7" s="352">
        <v>7</v>
      </c>
      <c r="AB7" s="352" t="s">
        <v>38</v>
      </c>
      <c r="AC7" s="352" t="s">
        <v>39</v>
      </c>
      <c r="AD7" s="352" t="s">
        <v>40</v>
      </c>
    </row>
    <row r="8" spans="1:30" s="357" customFormat="1" ht="26.25" customHeight="1">
      <c r="A8" s="529"/>
      <c r="B8" s="526"/>
      <c r="C8" s="527"/>
      <c r="D8" s="527"/>
      <c r="E8" s="527"/>
      <c r="F8" s="527"/>
      <c r="G8" s="528"/>
      <c r="H8" s="526"/>
      <c r="I8" s="528"/>
      <c r="J8" s="506"/>
      <c r="K8" s="509"/>
      <c r="L8" s="507"/>
      <c r="M8" s="506"/>
      <c r="N8" s="507"/>
      <c r="O8" s="506"/>
      <c r="P8" s="509"/>
      <c r="Q8" s="509"/>
      <c r="R8" s="507"/>
      <c r="S8" s="516"/>
      <c r="T8" s="517"/>
      <c r="U8" s="516"/>
      <c r="V8" s="532"/>
      <c r="AA8" s="352">
        <v>8</v>
      </c>
      <c r="AB8" s="352" t="s">
        <v>42</v>
      </c>
      <c r="AC8" s="352" t="s">
        <v>43</v>
      </c>
      <c r="AD8" s="352" t="s">
        <v>44</v>
      </c>
    </row>
    <row r="9" spans="1:30" s="357" customFormat="1" ht="26.25" customHeight="1">
      <c r="A9" s="529"/>
      <c r="B9" s="523"/>
      <c r="C9" s="524"/>
      <c r="D9" s="524"/>
      <c r="E9" s="524"/>
      <c r="F9" s="524"/>
      <c r="G9" s="525"/>
      <c r="H9" s="523"/>
      <c r="I9" s="525"/>
      <c r="J9" s="504"/>
      <c r="K9" s="508"/>
      <c r="L9" s="505"/>
      <c r="M9" s="504"/>
      <c r="N9" s="505"/>
      <c r="O9" s="504"/>
      <c r="P9" s="508"/>
      <c r="Q9" s="508"/>
      <c r="R9" s="508"/>
      <c r="S9" s="514"/>
      <c r="T9" s="515"/>
      <c r="U9" s="514"/>
      <c r="V9" s="518"/>
      <c r="AA9" s="352">
        <v>9</v>
      </c>
      <c r="AB9" s="352" t="s">
        <v>46</v>
      </c>
      <c r="AC9" s="352" t="s">
        <v>47</v>
      </c>
      <c r="AD9" s="352" t="s">
        <v>48</v>
      </c>
    </row>
    <row r="10" spans="1:30" s="357" customFormat="1" ht="26.25" customHeight="1">
      <c r="A10" s="522"/>
      <c r="B10" s="526"/>
      <c r="C10" s="527"/>
      <c r="D10" s="527"/>
      <c r="E10" s="527"/>
      <c r="F10" s="527"/>
      <c r="G10" s="528"/>
      <c r="H10" s="526"/>
      <c r="I10" s="528"/>
      <c r="J10" s="506"/>
      <c r="K10" s="509"/>
      <c r="L10" s="507"/>
      <c r="M10" s="506"/>
      <c r="N10" s="507"/>
      <c r="O10" s="506"/>
      <c r="P10" s="509"/>
      <c r="Q10" s="509"/>
      <c r="R10" s="509"/>
      <c r="S10" s="516"/>
      <c r="T10" s="517"/>
      <c r="U10" s="519"/>
      <c r="V10" s="520"/>
      <c r="AA10" s="352">
        <v>10</v>
      </c>
      <c r="AB10" s="352" t="s">
        <v>50</v>
      </c>
      <c r="AC10" s="352" t="s">
        <v>51</v>
      </c>
      <c r="AD10" s="352" t="s">
        <v>52</v>
      </c>
    </row>
    <row r="11" spans="1:30" s="357" customFormat="1" ht="26.25" customHeight="1">
      <c r="A11" s="521" t="s">
        <v>624</v>
      </c>
      <c r="B11" s="523"/>
      <c r="C11" s="524"/>
      <c r="D11" s="524"/>
      <c r="E11" s="524"/>
      <c r="F11" s="524"/>
      <c r="G11" s="525"/>
      <c r="H11" s="523"/>
      <c r="I11" s="525"/>
      <c r="J11" s="504"/>
      <c r="K11" s="508"/>
      <c r="L11" s="505"/>
      <c r="M11" s="504"/>
      <c r="N11" s="505"/>
      <c r="O11" s="504"/>
      <c r="P11" s="508"/>
      <c r="Q11" s="508"/>
      <c r="R11" s="508"/>
      <c r="S11" s="514"/>
      <c r="T11" s="515"/>
      <c r="U11" s="530"/>
      <c r="V11" s="531"/>
      <c r="AA11" s="352">
        <v>11</v>
      </c>
      <c r="AB11" s="352" t="s">
        <v>54</v>
      </c>
      <c r="AC11" s="352" t="s">
        <v>55</v>
      </c>
      <c r="AD11" s="352" t="s">
        <v>56</v>
      </c>
    </row>
    <row r="12" spans="1:30" s="357" customFormat="1" ht="26.25" customHeight="1">
      <c r="A12" s="529"/>
      <c r="B12" s="526"/>
      <c r="C12" s="527"/>
      <c r="D12" s="527"/>
      <c r="E12" s="527"/>
      <c r="F12" s="527"/>
      <c r="G12" s="528"/>
      <c r="H12" s="526"/>
      <c r="I12" s="528"/>
      <c r="J12" s="506"/>
      <c r="K12" s="509"/>
      <c r="L12" s="507"/>
      <c r="M12" s="506"/>
      <c r="N12" s="507"/>
      <c r="O12" s="506"/>
      <c r="P12" s="509"/>
      <c r="Q12" s="509"/>
      <c r="R12" s="509"/>
      <c r="S12" s="516"/>
      <c r="T12" s="517"/>
      <c r="U12" s="516"/>
      <c r="V12" s="532"/>
      <c r="AA12" s="352">
        <v>12</v>
      </c>
      <c r="AB12" s="352" t="s">
        <v>58</v>
      </c>
      <c r="AC12" s="352" t="s">
        <v>59</v>
      </c>
      <c r="AD12" s="352" t="s">
        <v>60</v>
      </c>
    </row>
    <row r="13" spans="1:30" s="357" customFormat="1" ht="26.25" customHeight="1">
      <c r="A13" s="529"/>
      <c r="B13" s="523"/>
      <c r="C13" s="524"/>
      <c r="D13" s="524"/>
      <c r="E13" s="524"/>
      <c r="F13" s="524"/>
      <c r="G13" s="525"/>
      <c r="H13" s="523"/>
      <c r="I13" s="525"/>
      <c r="J13" s="504"/>
      <c r="K13" s="508"/>
      <c r="L13" s="505"/>
      <c r="M13" s="504"/>
      <c r="N13" s="505"/>
      <c r="O13" s="504"/>
      <c r="P13" s="508"/>
      <c r="Q13" s="508"/>
      <c r="R13" s="508"/>
      <c r="S13" s="514"/>
      <c r="T13" s="515"/>
      <c r="U13" s="530"/>
      <c r="V13" s="531"/>
      <c r="AA13" s="352">
        <v>13</v>
      </c>
      <c r="AB13" s="352" t="s">
        <v>61</v>
      </c>
      <c r="AC13" s="352" t="s">
        <v>62</v>
      </c>
      <c r="AD13" s="352" t="s">
        <v>63</v>
      </c>
    </row>
    <row r="14" spans="1:30" s="357" customFormat="1" ht="26.25" customHeight="1" thickBot="1">
      <c r="A14" s="538"/>
      <c r="B14" s="545"/>
      <c r="C14" s="546"/>
      <c r="D14" s="546"/>
      <c r="E14" s="546"/>
      <c r="F14" s="546"/>
      <c r="G14" s="547"/>
      <c r="H14" s="545"/>
      <c r="I14" s="547"/>
      <c r="J14" s="533"/>
      <c r="K14" s="535"/>
      <c r="L14" s="534"/>
      <c r="M14" s="533"/>
      <c r="N14" s="534"/>
      <c r="O14" s="533"/>
      <c r="P14" s="535"/>
      <c r="Q14" s="535"/>
      <c r="R14" s="535"/>
      <c r="S14" s="536"/>
      <c r="T14" s="537"/>
      <c r="U14" s="536"/>
      <c r="V14" s="548"/>
      <c r="AA14" s="352">
        <v>14</v>
      </c>
      <c r="AB14" s="352" t="s">
        <v>65</v>
      </c>
      <c r="AC14" s="352" t="s">
        <v>66</v>
      </c>
      <c r="AD14" s="352" t="s">
        <v>67</v>
      </c>
    </row>
    <row r="15" spans="1:30" ht="13.5">
      <c r="A15" s="359"/>
      <c r="B15" s="359"/>
      <c r="C15" s="359"/>
      <c r="D15" s="359"/>
      <c r="E15" s="359"/>
      <c r="F15" s="359"/>
      <c r="G15" s="360"/>
      <c r="H15" s="360"/>
      <c r="I15" s="360"/>
      <c r="J15" s="360"/>
      <c r="K15" s="360"/>
      <c r="L15" s="360"/>
      <c r="M15" s="360"/>
      <c r="N15" s="360"/>
      <c r="O15" s="360"/>
      <c r="P15" s="360"/>
      <c r="Q15" s="360"/>
      <c r="R15" s="360"/>
      <c r="S15" s="360"/>
      <c r="T15" s="360"/>
      <c r="U15" s="360"/>
      <c r="V15" s="360"/>
      <c r="AA15" s="352">
        <v>15</v>
      </c>
      <c r="AB15" s="352" t="s">
        <v>69</v>
      </c>
      <c r="AC15" s="352" t="s">
        <v>70</v>
      </c>
      <c r="AD15" s="352" t="s">
        <v>71</v>
      </c>
    </row>
    <row r="16" spans="1:30" ht="14.25" thickBot="1">
      <c r="A16" s="359"/>
      <c r="B16" s="359"/>
      <c r="C16" s="359"/>
      <c r="D16" s="359"/>
      <c r="E16" s="359"/>
      <c r="F16" s="359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549" t="s">
        <v>625</v>
      </c>
      <c r="R16" s="549"/>
      <c r="S16" s="549"/>
      <c r="T16" s="360"/>
      <c r="U16" s="360"/>
      <c r="V16" s="360"/>
      <c r="AA16" s="352">
        <v>16</v>
      </c>
      <c r="AB16" s="352" t="s">
        <v>72</v>
      </c>
      <c r="AC16" s="352" t="s">
        <v>73</v>
      </c>
      <c r="AD16" s="352" t="s">
        <v>74</v>
      </c>
    </row>
    <row r="17" spans="1:30" ht="21" customHeight="1">
      <c r="A17" s="361" t="s">
        <v>626</v>
      </c>
      <c r="B17" s="550" t="s">
        <v>627</v>
      </c>
      <c r="C17" s="551"/>
      <c r="D17" s="550" t="s">
        <v>628</v>
      </c>
      <c r="E17" s="552"/>
      <c r="F17" s="552"/>
      <c r="G17" s="553"/>
      <c r="H17" s="362" t="s">
        <v>629</v>
      </c>
      <c r="I17" s="362" t="s">
        <v>11</v>
      </c>
      <c r="J17" s="362" t="s">
        <v>22</v>
      </c>
      <c r="K17" s="362" t="s">
        <v>630</v>
      </c>
      <c r="L17" s="362" t="s">
        <v>631</v>
      </c>
      <c r="M17" s="362" t="s">
        <v>632</v>
      </c>
      <c r="N17" s="362" t="s">
        <v>633</v>
      </c>
      <c r="O17" s="362" t="s">
        <v>634</v>
      </c>
      <c r="P17" s="362" t="s">
        <v>635</v>
      </c>
      <c r="Q17" s="362" t="s">
        <v>636</v>
      </c>
      <c r="R17" s="362" t="s">
        <v>637</v>
      </c>
      <c r="S17" s="362" t="s">
        <v>638</v>
      </c>
      <c r="T17" s="362" t="s">
        <v>64</v>
      </c>
      <c r="U17" s="362" t="s">
        <v>68</v>
      </c>
      <c r="V17" s="363" t="s">
        <v>639</v>
      </c>
      <c r="AA17" s="352">
        <v>17</v>
      </c>
      <c r="AB17" s="352" t="s">
        <v>75</v>
      </c>
      <c r="AC17" s="352" t="s">
        <v>76</v>
      </c>
      <c r="AD17" s="352" t="s">
        <v>640</v>
      </c>
    </row>
    <row r="18" spans="1:30" ht="25.5" customHeight="1">
      <c r="A18" s="364" t="s">
        <v>641</v>
      </c>
      <c r="B18" s="583"/>
      <c r="C18" s="555"/>
      <c r="D18" s="554"/>
      <c r="E18" s="556"/>
      <c r="F18" s="556"/>
      <c r="G18" s="555"/>
      <c r="H18" s="376">
        <f>'参加校一覧（様式A-2)'!F5</f>
        <v>0</v>
      </c>
      <c r="I18" s="377">
        <f>IF(B18="","",'参加校一覧（様式A-2)'!I5)</f>
      </c>
      <c r="J18" s="377">
        <f>IF(B18="","",'参加校一覧（様式A-2)'!J5)</f>
      </c>
      <c r="K18" s="377">
        <f>IF(B18="","",'参加校一覧（様式A-2)'!K5)</f>
      </c>
      <c r="L18" s="377">
        <f>IF(B18="","",'参加校一覧（様式A-2)'!L5)</f>
      </c>
      <c r="M18" s="377">
        <f>IF(B18="","",'参加校一覧（様式A-2)'!M5)</f>
      </c>
      <c r="N18" s="377">
        <f>IF(B18="","",'参加校一覧（様式A-2)'!N5)</f>
      </c>
      <c r="O18" s="377">
        <f>IF(B18="","",'参加校一覧（様式A-2)'!O5)</f>
      </c>
      <c r="P18" s="378"/>
      <c r="Q18" s="377">
        <f>IF(B18="","",'参加校一覧（様式A-2)'!P5)</f>
      </c>
      <c r="R18" s="377">
        <f>IF(B18="","",'参加校一覧（様式A-2)'!Q5)</f>
      </c>
      <c r="S18" s="377">
        <f>IF(B18="","",'参加校一覧（様式A-2)'!R5)</f>
      </c>
      <c r="T18" s="377">
        <f>IF(B18="","",'参加校一覧（様式A-2)'!S5)</f>
      </c>
      <c r="U18" s="377">
        <f>IF(B18="","",'参加校一覧（様式A-2)'!T5)</f>
      </c>
      <c r="V18" s="379">
        <f>IF(B18="","",'参加校一覧（様式A-2)'!U5)</f>
      </c>
      <c r="AA18" s="352">
        <v>18</v>
      </c>
      <c r="AB18" s="352" t="s">
        <v>78</v>
      </c>
      <c r="AC18" s="352" t="s">
        <v>79</v>
      </c>
      <c r="AD18" s="352" t="s">
        <v>642</v>
      </c>
    </row>
    <row r="19" spans="1:30" ht="25.5" customHeight="1" thickBot="1">
      <c r="A19" s="365" t="s">
        <v>643</v>
      </c>
      <c r="B19" s="557"/>
      <c r="C19" s="558"/>
      <c r="D19" s="557"/>
      <c r="E19" s="559"/>
      <c r="F19" s="559"/>
      <c r="G19" s="558"/>
      <c r="H19" s="380">
        <f>'参加校一覧（様式A-2)'!G5</f>
        <v>0</v>
      </c>
      <c r="I19" s="381">
        <f>IF(B19="","",'参加校一覧（様式A-2)'!V5)</f>
      </c>
      <c r="J19" s="381">
        <f>IF(B19="","",'参加校一覧（様式A-2)'!W5)</f>
      </c>
      <c r="K19" s="382"/>
      <c r="L19" s="381">
        <f>IF(B19="","",'参加校一覧（様式A-2)'!X5)</f>
      </c>
      <c r="M19" s="381">
        <f>IF(B19="","",'参加校一覧（様式A-2)'!Y5)</f>
      </c>
      <c r="N19" s="382"/>
      <c r="O19" s="382"/>
      <c r="P19" s="381">
        <f>IF(B19="","",'参加校一覧（様式A-2)'!Z5)</f>
      </c>
      <c r="Q19" s="381">
        <f>IF(B19="","",'参加校一覧（様式A-2)'!AA5)</f>
      </c>
      <c r="R19" s="381">
        <f>IF(B19="","",'参加校一覧（様式A-2)'!AB5)</f>
      </c>
      <c r="S19" s="382"/>
      <c r="T19" s="381">
        <f>IF(B19="","",'参加校一覧（様式A-2)'!AC5)</f>
      </c>
      <c r="U19" s="381">
        <f>IF(B19="","",'参加校一覧（様式A-2)'!AD5)</f>
      </c>
      <c r="V19" s="383">
        <f>IF(B19="","",'参加校一覧（様式A-2)'!AE5)</f>
      </c>
      <c r="AA19" s="352">
        <v>19</v>
      </c>
      <c r="AB19" s="352" t="s">
        <v>81</v>
      </c>
      <c r="AC19" s="352" t="s">
        <v>82</v>
      </c>
      <c r="AD19" s="352" t="s">
        <v>644</v>
      </c>
    </row>
    <row r="20" spans="1:30" ht="13.5">
      <c r="A20" s="359"/>
      <c r="B20" s="359"/>
      <c r="C20" s="359"/>
      <c r="D20" s="359"/>
      <c r="E20" s="359"/>
      <c r="F20" s="359"/>
      <c r="G20" s="360"/>
      <c r="H20" s="360"/>
      <c r="I20" s="360"/>
      <c r="J20" s="360"/>
      <c r="K20" s="360"/>
      <c r="L20" s="360"/>
      <c r="M20" s="360"/>
      <c r="N20" s="360"/>
      <c r="O20" s="360"/>
      <c r="P20" s="360"/>
      <c r="Q20" s="360"/>
      <c r="R20" s="360"/>
      <c r="S20" s="360"/>
      <c r="T20" s="360"/>
      <c r="U20" s="360"/>
      <c r="V20" s="360"/>
      <c r="AA20" s="352">
        <v>20</v>
      </c>
      <c r="AB20" s="352" t="s">
        <v>84</v>
      </c>
      <c r="AC20" s="352" t="s">
        <v>85</v>
      </c>
      <c r="AD20" s="352" t="s">
        <v>645</v>
      </c>
    </row>
    <row r="21" spans="1:30" ht="13.5">
      <c r="A21" s="359"/>
      <c r="B21" s="371" t="s">
        <v>679</v>
      </c>
      <c r="C21" s="367"/>
      <c r="D21" s="366" t="s">
        <v>646</v>
      </c>
      <c r="E21" s="367"/>
      <c r="F21" s="366" t="s">
        <v>647</v>
      </c>
      <c r="G21" s="366"/>
      <c r="H21" s="366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AA21" s="352">
        <v>21</v>
      </c>
      <c r="AB21" s="352" t="s">
        <v>87</v>
      </c>
      <c r="AC21" s="352" t="s">
        <v>88</v>
      </c>
      <c r="AD21" s="352" t="s">
        <v>648</v>
      </c>
    </row>
    <row r="22" spans="1:30" ht="18.75" customHeight="1">
      <c r="A22" s="359"/>
      <c r="B22" s="359"/>
      <c r="C22" s="359"/>
      <c r="D22" s="359"/>
      <c r="E22" s="359"/>
      <c r="F22" s="359"/>
      <c r="G22" s="360"/>
      <c r="H22" s="360"/>
      <c r="I22" s="360"/>
      <c r="J22" s="360"/>
      <c r="K22" s="360"/>
      <c r="L22" s="539" t="s">
        <v>649</v>
      </c>
      <c r="M22" s="539"/>
      <c r="N22" s="539"/>
      <c r="O22" s="539"/>
      <c r="P22" s="540"/>
      <c r="Q22" s="540"/>
      <c r="R22" s="540"/>
      <c r="S22" s="540"/>
      <c r="T22" s="540"/>
      <c r="U22" s="368" t="s">
        <v>650</v>
      </c>
      <c r="V22" s="360"/>
      <c r="AA22" s="352">
        <v>22</v>
      </c>
      <c r="AB22" s="352" t="s">
        <v>90</v>
      </c>
      <c r="AC22" s="352" t="s">
        <v>91</v>
      </c>
      <c r="AD22" s="352" t="s">
        <v>651</v>
      </c>
    </row>
    <row r="23" spans="1:30" ht="23.25" customHeight="1">
      <c r="A23" s="359"/>
      <c r="B23" s="359"/>
      <c r="C23" s="371"/>
      <c r="D23" s="543" t="s">
        <v>690</v>
      </c>
      <c r="E23" s="543"/>
      <c r="F23" s="543"/>
      <c r="G23" s="544"/>
      <c r="H23" s="541">
        <f>IF(B1="","",VLOOKUP(B1,AA1:AD47,3,))</f>
      </c>
      <c r="I23" s="542"/>
      <c r="J23" s="369"/>
      <c r="K23" s="360"/>
      <c r="L23" s="360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AA23" s="352">
        <v>23</v>
      </c>
      <c r="AB23" s="352" t="s">
        <v>93</v>
      </c>
      <c r="AC23" s="352" t="s">
        <v>94</v>
      </c>
      <c r="AD23" s="352" t="s">
        <v>652</v>
      </c>
    </row>
    <row r="24" spans="1:30" ht="18.75" customHeight="1">
      <c r="A24" s="359"/>
      <c r="B24" s="359"/>
      <c r="C24" s="359"/>
      <c r="D24" s="359"/>
      <c r="E24" s="359"/>
      <c r="F24" s="359"/>
      <c r="G24" s="360"/>
      <c r="H24" s="360"/>
      <c r="I24" s="360"/>
      <c r="J24" s="360"/>
      <c r="K24" s="360"/>
      <c r="L24" s="539" t="s">
        <v>653</v>
      </c>
      <c r="M24" s="539"/>
      <c r="N24" s="539"/>
      <c r="O24" s="539"/>
      <c r="P24" s="540"/>
      <c r="Q24" s="540"/>
      <c r="R24" s="540"/>
      <c r="S24" s="540"/>
      <c r="T24" s="540"/>
      <c r="U24" s="368" t="s">
        <v>650</v>
      </c>
      <c r="V24" s="360"/>
      <c r="AA24" s="352">
        <v>24</v>
      </c>
      <c r="AB24" s="352" t="s">
        <v>96</v>
      </c>
      <c r="AC24" s="352" t="s">
        <v>97</v>
      </c>
      <c r="AD24" s="352" t="s">
        <v>654</v>
      </c>
    </row>
    <row r="25" spans="27:30" ht="13.5">
      <c r="AA25" s="352">
        <v>25</v>
      </c>
      <c r="AB25" s="352" t="s">
        <v>99</v>
      </c>
      <c r="AC25" s="352" t="s">
        <v>100</v>
      </c>
      <c r="AD25" s="352" t="s">
        <v>655</v>
      </c>
    </row>
    <row r="26" spans="27:30" ht="13.5">
      <c r="AA26" s="352">
        <v>26</v>
      </c>
      <c r="AB26" s="352" t="s">
        <v>102</v>
      </c>
      <c r="AC26" s="352" t="s">
        <v>103</v>
      </c>
      <c r="AD26" s="352" t="s">
        <v>656</v>
      </c>
    </row>
    <row r="27" spans="27:30" ht="13.5">
      <c r="AA27" s="352">
        <v>27</v>
      </c>
      <c r="AB27" s="352" t="s">
        <v>105</v>
      </c>
      <c r="AC27" s="352" t="s">
        <v>106</v>
      </c>
      <c r="AD27" s="352" t="s">
        <v>657</v>
      </c>
    </row>
    <row r="28" spans="27:30" ht="13.5">
      <c r="AA28" s="352">
        <v>28</v>
      </c>
      <c r="AB28" s="352" t="s">
        <v>108</v>
      </c>
      <c r="AC28" s="352" t="s">
        <v>109</v>
      </c>
      <c r="AD28" s="352" t="s">
        <v>658</v>
      </c>
    </row>
    <row r="29" spans="27:30" ht="13.5">
      <c r="AA29" s="352">
        <v>29</v>
      </c>
      <c r="AB29" s="352" t="s">
        <v>111</v>
      </c>
      <c r="AC29" s="352" t="s">
        <v>112</v>
      </c>
      <c r="AD29" s="352" t="s">
        <v>659</v>
      </c>
    </row>
    <row r="30" spans="27:30" ht="13.5">
      <c r="AA30" s="352">
        <v>30</v>
      </c>
      <c r="AB30" s="352" t="s">
        <v>114</v>
      </c>
      <c r="AC30" s="352" t="s">
        <v>115</v>
      </c>
      <c r="AD30" s="352" t="s">
        <v>660</v>
      </c>
    </row>
    <row r="31" spans="27:30" ht="13.5">
      <c r="AA31" s="352">
        <v>31</v>
      </c>
      <c r="AB31" s="352" t="s">
        <v>117</v>
      </c>
      <c r="AC31" s="352" t="s">
        <v>118</v>
      </c>
      <c r="AD31" s="352" t="s">
        <v>661</v>
      </c>
    </row>
    <row r="32" spans="27:30" ht="13.5">
      <c r="AA32" s="352">
        <v>32</v>
      </c>
      <c r="AB32" s="352" t="s">
        <v>120</v>
      </c>
      <c r="AC32" s="352" t="s">
        <v>121</v>
      </c>
      <c r="AD32" s="352" t="s">
        <v>662</v>
      </c>
    </row>
    <row r="33" spans="27:30" ht="13.5">
      <c r="AA33" s="352">
        <v>33</v>
      </c>
      <c r="AB33" s="352" t="s">
        <v>123</v>
      </c>
      <c r="AC33" s="352" t="s">
        <v>124</v>
      </c>
      <c r="AD33" s="352" t="s">
        <v>663</v>
      </c>
    </row>
    <row r="34" spans="27:30" ht="13.5">
      <c r="AA34" s="352">
        <v>34</v>
      </c>
      <c r="AB34" s="352" t="s">
        <v>126</v>
      </c>
      <c r="AC34" s="352" t="s">
        <v>127</v>
      </c>
      <c r="AD34" s="352" t="s">
        <v>664</v>
      </c>
    </row>
    <row r="35" spans="27:30" ht="13.5">
      <c r="AA35" s="352">
        <v>35</v>
      </c>
      <c r="AB35" s="352" t="s">
        <v>129</v>
      </c>
      <c r="AC35" s="352" t="s">
        <v>130</v>
      </c>
      <c r="AD35" s="352" t="s">
        <v>665</v>
      </c>
    </row>
    <row r="36" spans="27:30" ht="13.5">
      <c r="AA36" s="352">
        <v>36</v>
      </c>
      <c r="AB36" s="352" t="s">
        <v>132</v>
      </c>
      <c r="AC36" s="352" t="s">
        <v>133</v>
      </c>
      <c r="AD36" s="352" t="s">
        <v>666</v>
      </c>
    </row>
    <row r="37" spans="27:30" ht="13.5">
      <c r="AA37" s="352">
        <v>37</v>
      </c>
      <c r="AB37" s="352" t="s">
        <v>135</v>
      </c>
      <c r="AC37" s="352" t="s">
        <v>136</v>
      </c>
      <c r="AD37" s="352" t="s">
        <v>667</v>
      </c>
    </row>
    <row r="38" spans="27:30" ht="13.5">
      <c r="AA38" s="352">
        <v>38</v>
      </c>
      <c r="AB38" s="352" t="s">
        <v>138</v>
      </c>
      <c r="AC38" s="352" t="s">
        <v>139</v>
      </c>
      <c r="AD38" s="352" t="s">
        <v>668</v>
      </c>
    </row>
    <row r="39" spans="27:30" ht="13.5">
      <c r="AA39" s="352">
        <v>39</v>
      </c>
      <c r="AB39" s="352" t="s">
        <v>141</v>
      </c>
      <c r="AC39" s="352" t="s">
        <v>142</v>
      </c>
      <c r="AD39" s="352" t="s">
        <v>669</v>
      </c>
    </row>
    <row r="40" spans="27:30" ht="13.5">
      <c r="AA40" s="352">
        <v>40</v>
      </c>
      <c r="AB40" s="352" t="s">
        <v>144</v>
      </c>
      <c r="AC40" s="352" t="s">
        <v>145</v>
      </c>
      <c r="AD40" s="352" t="s">
        <v>670</v>
      </c>
    </row>
    <row r="41" spans="27:30" ht="13.5">
      <c r="AA41" s="352">
        <v>41</v>
      </c>
      <c r="AB41" s="352" t="s">
        <v>147</v>
      </c>
      <c r="AC41" s="352" t="s">
        <v>148</v>
      </c>
      <c r="AD41" s="352" t="s">
        <v>671</v>
      </c>
    </row>
    <row r="42" spans="27:30" ht="13.5">
      <c r="AA42" s="352">
        <v>42</v>
      </c>
      <c r="AB42" s="352" t="s">
        <v>150</v>
      </c>
      <c r="AC42" s="352" t="s">
        <v>151</v>
      </c>
      <c r="AD42" s="352" t="s">
        <v>672</v>
      </c>
    </row>
    <row r="43" spans="27:30" ht="13.5">
      <c r="AA43" s="352">
        <v>43</v>
      </c>
      <c r="AB43" s="352" t="s">
        <v>153</v>
      </c>
      <c r="AC43" s="352" t="s">
        <v>154</v>
      </c>
      <c r="AD43" s="352" t="s">
        <v>673</v>
      </c>
    </row>
    <row r="44" spans="27:30" ht="13.5">
      <c r="AA44" s="352">
        <v>44</v>
      </c>
      <c r="AB44" s="352" t="s">
        <v>156</v>
      </c>
      <c r="AC44" s="352" t="s">
        <v>157</v>
      </c>
      <c r="AD44" s="352" t="s">
        <v>674</v>
      </c>
    </row>
    <row r="45" spans="27:30" ht="13.5">
      <c r="AA45" s="352">
        <v>45</v>
      </c>
      <c r="AB45" s="352" t="s">
        <v>159</v>
      </c>
      <c r="AC45" s="352" t="s">
        <v>160</v>
      </c>
      <c r="AD45" s="352" t="s">
        <v>675</v>
      </c>
    </row>
    <row r="46" spans="27:30" ht="13.5">
      <c r="AA46" s="352">
        <v>46</v>
      </c>
      <c r="AB46" s="352" t="s">
        <v>162</v>
      </c>
      <c r="AC46" s="352" t="s">
        <v>163</v>
      </c>
      <c r="AD46" s="352" t="s">
        <v>676</v>
      </c>
    </row>
    <row r="47" spans="27:30" ht="13.5">
      <c r="AA47" s="352">
        <v>47</v>
      </c>
      <c r="AB47" s="352" t="s">
        <v>165</v>
      </c>
      <c r="AC47" s="352" t="s">
        <v>166</v>
      </c>
      <c r="AD47" s="352" t="s">
        <v>677</v>
      </c>
    </row>
  </sheetData>
  <sheetProtection password="CE28" sheet="1"/>
  <protectedRanges>
    <protectedRange password="CD85" sqref="F1 H1:R2 G2" name="範囲1"/>
  </protectedRanges>
  <mergeCells count="67">
    <mergeCell ref="L24:O24"/>
    <mergeCell ref="P24:T24"/>
    <mergeCell ref="U14:V14"/>
    <mergeCell ref="Q16:S16"/>
    <mergeCell ref="B17:C17"/>
    <mergeCell ref="D17:G17"/>
    <mergeCell ref="B18:C18"/>
    <mergeCell ref="D18:G18"/>
    <mergeCell ref="B19:C19"/>
    <mergeCell ref="D19:G19"/>
    <mergeCell ref="L22:O22"/>
    <mergeCell ref="P22:T22"/>
    <mergeCell ref="H23:I23"/>
    <mergeCell ref="D23:G23"/>
    <mergeCell ref="S11:T12"/>
    <mergeCell ref="U11:V11"/>
    <mergeCell ref="U12:V12"/>
    <mergeCell ref="B13:G14"/>
    <mergeCell ref="H13:I14"/>
    <mergeCell ref="J13:L14"/>
    <mergeCell ref="M13:N14"/>
    <mergeCell ref="O13:R14"/>
    <mergeCell ref="S13:T14"/>
    <mergeCell ref="U13:V13"/>
    <mergeCell ref="O11:R12"/>
    <mergeCell ref="A11:A14"/>
    <mergeCell ref="B11:G12"/>
    <mergeCell ref="H11:I12"/>
    <mergeCell ref="J11:L12"/>
    <mergeCell ref="M11:N12"/>
    <mergeCell ref="U7:V7"/>
    <mergeCell ref="U8:V8"/>
    <mergeCell ref="B9:G10"/>
    <mergeCell ref="H9:I10"/>
    <mergeCell ref="J9:L10"/>
    <mergeCell ref="M9:N10"/>
    <mergeCell ref="O9:R10"/>
    <mergeCell ref="S9:T10"/>
    <mergeCell ref="U9:V9"/>
    <mergeCell ref="U10:V10"/>
    <mergeCell ref="A5:A6"/>
    <mergeCell ref="B5:G6"/>
    <mergeCell ref="H5:I6"/>
    <mergeCell ref="J5:L6"/>
    <mergeCell ref="M5:N6"/>
    <mergeCell ref="A7:A10"/>
    <mergeCell ref="B7:G8"/>
    <mergeCell ref="H7:I8"/>
    <mergeCell ref="J7:L8"/>
    <mergeCell ref="M7:N8"/>
    <mergeCell ref="O5:R6"/>
    <mergeCell ref="O7:R8"/>
    <mergeCell ref="S3:T4"/>
    <mergeCell ref="U3:V3"/>
    <mergeCell ref="U4:V4"/>
    <mergeCell ref="S5:T6"/>
    <mergeCell ref="U5:V5"/>
    <mergeCell ref="U6:V6"/>
    <mergeCell ref="S7:T8"/>
    <mergeCell ref="U1:V1"/>
    <mergeCell ref="B3:G4"/>
    <mergeCell ref="H3:I4"/>
    <mergeCell ref="J3:L4"/>
    <mergeCell ref="M3:N4"/>
    <mergeCell ref="O3:R4"/>
    <mergeCell ref="F1:S1"/>
    <mergeCell ref="C1:D1"/>
  </mergeCells>
  <dataValidations count="1">
    <dataValidation allowBlank="1" showInputMessage="1" showErrorMessage="1" imeMode="halfAlpha" sqref="I18:V19"/>
  </dataValidation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landscape" paperSize="9" scale="98" r:id="rId2"/>
  <rowBreaks count="1" manualBreakCount="1">
    <brk id="24" max="2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09"/>
  <sheetViews>
    <sheetView zoomScalePageLayoutView="0" workbookViewId="0" topLeftCell="A1">
      <selection activeCell="E3" sqref="E3:E4"/>
    </sheetView>
  </sheetViews>
  <sheetFormatPr defaultColWidth="9.00390625" defaultRowHeight="13.5"/>
  <cols>
    <col min="1" max="1" width="5.50390625" style="334" customWidth="1"/>
    <col min="2" max="2" width="11.125" style="334" customWidth="1"/>
    <col min="3" max="3" width="29.75390625" style="334" hidden="1" customWidth="1"/>
    <col min="4" max="4" width="14.25390625" style="334" customWidth="1"/>
    <col min="5" max="5" width="13.875" style="336" customWidth="1"/>
    <col min="6" max="8" width="3.875" style="334" customWidth="1"/>
    <col min="9" max="31" width="3.50390625" style="337" customWidth="1"/>
    <col min="32" max="33" width="9.00390625" style="334" customWidth="1"/>
  </cols>
  <sheetData>
    <row r="1" spans="4:31" ht="18.75">
      <c r="D1" s="335" t="s">
        <v>682</v>
      </c>
      <c r="AB1" s="560" t="s">
        <v>684</v>
      </c>
      <c r="AC1" s="560"/>
      <c r="AD1" s="560"/>
      <c r="AE1" s="560"/>
    </row>
    <row r="2" ht="18.75">
      <c r="D2" s="338"/>
    </row>
    <row r="3" spans="1:31" ht="18.75" customHeight="1">
      <c r="A3" s="339"/>
      <c r="B3" s="339"/>
      <c r="C3" s="339"/>
      <c r="D3" s="562" t="s">
        <v>395</v>
      </c>
      <c r="E3" s="564">
        <f>IF('様式A-1'!B1="","",'様式A-1'!B1)</f>
      </c>
      <c r="F3" s="566" t="s">
        <v>396</v>
      </c>
      <c r="G3" s="567"/>
      <c r="H3" s="568"/>
      <c r="I3" s="569" t="s">
        <v>397</v>
      </c>
      <c r="J3" s="569"/>
      <c r="K3" s="569"/>
      <c r="L3" s="569"/>
      <c r="M3" s="569"/>
      <c r="N3" s="569"/>
      <c r="O3" s="569"/>
      <c r="P3" s="569"/>
      <c r="Q3" s="569"/>
      <c r="R3" s="569"/>
      <c r="S3" s="569"/>
      <c r="T3" s="569"/>
      <c r="U3" s="569"/>
      <c r="V3" s="561" t="s">
        <v>398</v>
      </c>
      <c r="W3" s="561"/>
      <c r="X3" s="561"/>
      <c r="Y3" s="561"/>
      <c r="Z3" s="561"/>
      <c r="AA3" s="561"/>
      <c r="AB3" s="561"/>
      <c r="AC3" s="561"/>
      <c r="AD3" s="561"/>
      <c r="AE3" s="561"/>
    </row>
    <row r="4" spans="1:31" ht="18.75" customHeight="1">
      <c r="A4" s="339"/>
      <c r="B4" s="339"/>
      <c r="C4" s="339"/>
      <c r="D4" s="563"/>
      <c r="E4" s="565"/>
      <c r="F4" s="340" t="s">
        <v>397</v>
      </c>
      <c r="G4" s="340" t="s">
        <v>398</v>
      </c>
      <c r="H4" s="340" t="s">
        <v>399</v>
      </c>
      <c r="I4" s="341">
        <v>100</v>
      </c>
      <c r="J4" s="341">
        <v>200</v>
      </c>
      <c r="K4" s="341">
        <v>400</v>
      </c>
      <c r="L4" s="341">
        <v>800</v>
      </c>
      <c r="M4" s="341">
        <v>1500</v>
      </c>
      <c r="N4" s="341">
        <v>3000</v>
      </c>
      <c r="O4" s="341" t="s">
        <v>400</v>
      </c>
      <c r="P4" s="341" t="s">
        <v>401</v>
      </c>
      <c r="Q4" s="341" t="s">
        <v>402</v>
      </c>
      <c r="R4" s="341" t="s">
        <v>403</v>
      </c>
      <c r="S4" s="341" t="s">
        <v>404</v>
      </c>
      <c r="T4" s="341" t="s">
        <v>405</v>
      </c>
      <c r="U4" s="341" t="s">
        <v>406</v>
      </c>
      <c r="V4" s="342">
        <v>100</v>
      </c>
      <c r="W4" s="342">
        <v>200</v>
      </c>
      <c r="X4" s="342">
        <v>800</v>
      </c>
      <c r="Y4" s="342">
        <v>1500</v>
      </c>
      <c r="Z4" s="342" t="s">
        <v>407</v>
      </c>
      <c r="AA4" s="342" t="s">
        <v>401</v>
      </c>
      <c r="AB4" s="342" t="s">
        <v>402</v>
      </c>
      <c r="AC4" s="342" t="s">
        <v>404</v>
      </c>
      <c r="AD4" s="342" t="s">
        <v>405</v>
      </c>
      <c r="AE4" s="342" t="s">
        <v>406</v>
      </c>
    </row>
    <row r="5" spans="4:31" ht="31.5" customHeight="1">
      <c r="D5" s="343" t="s">
        <v>408</v>
      </c>
      <c r="E5" s="372">
        <f>IF(E3="","",VLOOKUP(E3,'様式A-1'!AA1:AD47,3,FALSE))</f>
      </c>
      <c r="F5" s="384">
        <f>SUM(F10:F209)</f>
        <v>0</v>
      </c>
      <c r="G5" s="384">
        <f>SUM(G10:G209)</f>
        <v>0</v>
      </c>
      <c r="H5" s="384">
        <f>SUM(H10:H209)</f>
        <v>0</v>
      </c>
      <c r="I5" s="341">
        <f aca="true" t="shared" si="0" ref="I5:AE5">SUM(I10:I209)</f>
        <v>0</v>
      </c>
      <c r="J5" s="341">
        <f t="shared" si="0"/>
        <v>0</v>
      </c>
      <c r="K5" s="341">
        <f t="shared" si="0"/>
        <v>0</v>
      </c>
      <c r="L5" s="341">
        <f t="shared" si="0"/>
        <v>0</v>
      </c>
      <c r="M5" s="341">
        <f t="shared" si="0"/>
        <v>0</v>
      </c>
      <c r="N5" s="341">
        <f t="shared" si="0"/>
        <v>0</v>
      </c>
      <c r="O5" s="341">
        <f t="shared" si="0"/>
        <v>0</v>
      </c>
      <c r="P5" s="341">
        <f t="shared" si="0"/>
        <v>0</v>
      </c>
      <c r="Q5" s="341">
        <f t="shared" si="0"/>
        <v>0</v>
      </c>
      <c r="R5" s="341">
        <f t="shared" si="0"/>
        <v>0</v>
      </c>
      <c r="S5" s="341">
        <f t="shared" si="0"/>
        <v>0</v>
      </c>
      <c r="T5" s="341">
        <f t="shared" si="0"/>
        <v>0</v>
      </c>
      <c r="U5" s="341">
        <f t="shared" si="0"/>
        <v>0</v>
      </c>
      <c r="V5" s="342">
        <f t="shared" si="0"/>
        <v>0</v>
      </c>
      <c r="W5" s="342">
        <f t="shared" si="0"/>
        <v>0</v>
      </c>
      <c r="X5" s="342">
        <f t="shared" si="0"/>
        <v>0</v>
      </c>
      <c r="Y5" s="342">
        <f t="shared" si="0"/>
        <v>0</v>
      </c>
      <c r="Z5" s="342">
        <f t="shared" si="0"/>
        <v>0</v>
      </c>
      <c r="AA5" s="342">
        <f t="shared" si="0"/>
        <v>0</v>
      </c>
      <c r="AB5" s="342">
        <f t="shared" si="0"/>
        <v>0</v>
      </c>
      <c r="AC5" s="342">
        <f t="shared" si="0"/>
        <v>0</v>
      </c>
      <c r="AD5" s="342">
        <f t="shared" si="0"/>
        <v>0</v>
      </c>
      <c r="AE5" s="342">
        <f t="shared" si="0"/>
        <v>0</v>
      </c>
    </row>
    <row r="6" ht="7.5" customHeight="1"/>
    <row r="7" ht="26.25" customHeight="1">
      <c r="A7" s="385" t="s">
        <v>683</v>
      </c>
    </row>
    <row r="8" spans="1:31" ht="25.5" customHeight="1">
      <c r="A8" s="406" t="s">
        <v>409</v>
      </c>
      <c r="B8" s="570" t="s">
        <v>695</v>
      </c>
      <c r="C8" s="344"/>
      <c r="D8" s="572" t="s">
        <v>680</v>
      </c>
      <c r="E8" s="573" t="s">
        <v>410</v>
      </c>
      <c r="F8" s="566" t="s">
        <v>396</v>
      </c>
      <c r="G8" s="567"/>
      <c r="H8" s="568"/>
      <c r="I8" s="569" t="s">
        <v>397</v>
      </c>
      <c r="J8" s="569"/>
      <c r="K8" s="569"/>
      <c r="L8" s="569"/>
      <c r="M8" s="569"/>
      <c r="N8" s="569"/>
      <c r="O8" s="569"/>
      <c r="P8" s="569"/>
      <c r="Q8" s="569"/>
      <c r="R8" s="569"/>
      <c r="S8" s="569"/>
      <c r="T8" s="569"/>
      <c r="U8" s="569"/>
      <c r="V8" s="561" t="s">
        <v>398</v>
      </c>
      <c r="W8" s="561"/>
      <c r="X8" s="561"/>
      <c r="Y8" s="561"/>
      <c r="Z8" s="561"/>
      <c r="AA8" s="561"/>
      <c r="AB8" s="561"/>
      <c r="AC8" s="561"/>
      <c r="AD8" s="561"/>
      <c r="AE8" s="561"/>
    </row>
    <row r="9" spans="1:31" ht="25.5" customHeight="1">
      <c r="A9" s="407" t="s">
        <v>411</v>
      </c>
      <c r="B9" s="571"/>
      <c r="C9" s="344" t="s">
        <v>412</v>
      </c>
      <c r="D9" s="572"/>
      <c r="E9" s="574"/>
      <c r="F9" s="340" t="s">
        <v>397</v>
      </c>
      <c r="G9" s="340" t="s">
        <v>398</v>
      </c>
      <c r="H9" s="340" t="s">
        <v>399</v>
      </c>
      <c r="I9" s="341">
        <v>100</v>
      </c>
      <c r="J9" s="341">
        <v>200</v>
      </c>
      <c r="K9" s="341">
        <v>400</v>
      </c>
      <c r="L9" s="341">
        <v>800</v>
      </c>
      <c r="M9" s="341">
        <v>1500</v>
      </c>
      <c r="N9" s="341">
        <v>3000</v>
      </c>
      <c r="O9" s="341" t="s">
        <v>400</v>
      </c>
      <c r="P9" s="341" t="s">
        <v>401</v>
      </c>
      <c r="Q9" s="341" t="s">
        <v>402</v>
      </c>
      <c r="R9" s="341" t="s">
        <v>403</v>
      </c>
      <c r="S9" s="341" t="s">
        <v>404</v>
      </c>
      <c r="T9" s="341" t="s">
        <v>405</v>
      </c>
      <c r="U9" s="341" t="s">
        <v>406</v>
      </c>
      <c r="V9" s="342">
        <v>100</v>
      </c>
      <c r="W9" s="342">
        <v>200</v>
      </c>
      <c r="X9" s="342">
        <v>800</v>
      </c>
      <c r="Y9" s="342">
        <v>1500</v>
      </c>
      <c r="Z9" s="342" t="s">
        <v>407</v>
      </c>
      <c r="AA9" s="342" t="s">
        <v>401</v>
      </c>
      <c r="AB9" s="342" t="s">
        <v>402</v>
      </c>
      <c r="AC9" s="342" t="s">
        <v>404</v>
      </c>
      <c r="AD9" s="342" t="s">
        <v>405</v>
      </c>
      <c r="AE9" s="342" t="s">
        <v>406</v>
      </c>
    </row>
    <row r="10" spans="1:32" ht="15" customHeight="1">
      <c r="A10" s="345" t="s">
        <v>413</v>
      </c>
      <c r="B10" s="347"/>
      <c r="C10" s="346"/>
      <c r="D10" s="347"/>
      <c r="E10" s="347"/>
      <c r="F10" s="408">
        <f>SUM(I10:U10)</f>
        <v>0</v>
      </c>
      <c r="G10" s="408">
        <f>SUM(V10:AE10)</f>
        <v>0</v>
      </c>
      <c r="H10" s="408">
        <f>IF(F10="",IF(G10="","",F10+G10),F10+G10)</f>
        <v>0</v>
      </c>
      <c r="I10" s="346"/>
      <c r="J10" s="346"/>
      <c r="K10" s="346"/>
      <c r="L10" s="346"/>
      <c r="M10" s="346"/>
      <c r="N10" s="346"/>
      <c r="O10" s="347"/>
      <c r="P10" s="346"/>
      <c r="Q10" s="346"/>
      <c r="R10" s="346"/>
      <c r="S10" s="346"/>
      <c r="T10" s="346"/>
      <c r="U10" s="346"/>
      <c r="V10" s="346"/>
      <c r="W10" s="346"/>
      <c r="X10" s="346"/>
      <c r="Y10" s="346"/>
      <c r="Z10" s="347"/>
      <c r="AA10" s="346"/>
      <c r="AB10" s="346"/>
      <c r="AC10" s="346"/>
      <c r="AD10" s="346"/>
      <c r="AE10" s="346"/>
      <c r="AF10" s="348"/>
    </row>
    <row r="11" spans="1:31" ht="15" customHeight="1">
      <c r="A11" s="349" t="s">
        <v>414</v>
      </c>
      <c r="B11" s="347"/>
      <c r="C11" s="346"/>
      <c r="D11" s="347"/>
      <c r="E11" s="347"/>
      <c r="F11" s="408">
        <f aca="true" t="shared" si="1" ref="F11:F74">SUM(I11:U11)</f>
        <v>0</v>
      </c>
      <c r="G11" s="408">
        <f aca="true" t="shared" si="2" ref="G11:G74">SUM(V11:AE11)</f>
        <v>0</v>
      </c>
      <c r="H11" s="408">
        <f aca="true" t="shared" si="3" ref="H11:H74">IF(F11="",IF(G11="","",F11+G11),F11+G11)</f>
        <v>0</v>
      </c>
      <c r="I11" s="346"/>
      <c r="J11" s="346"/>
      <c r="K11" s="346"/>
      <c r="L11" s="346"/>
      <c r="M11" s="346"/>
      <c r="N11" s="346"/>
      <c r="O11" s="346"/>
      <c r="P11" s="346"/>
      <c r="Q11" s="346"/>
      <c r="R11" s="346"/>
      <c r="S11" s="346"/>
      <c r="T11" s="346"/>
      <c r="U11" s="346"/>
      <c r="V11" s="346"/>
      <c r="W11" s="346"/>
      <c r="X11" s="346"/>
      <c r="Y11" s="346"/>
      <c r="Z11" s="346"/>
      <c r="AA11" s="346"/>
      <c r="AB11" s="346"/>
      <c r="AC11" s="346"/>
      <c r="AD11" s="346"/>
      <c r="AE11" s="346"/>
    </row>
    <row r="12" spans="1:31" ht="15" customHeight="1">
      <c r="A12" s="345" t="s">
        <v>415</v>
      </c>
      <c r="B12" s="347"/>
      <c r="C12" s="346"/>
      <c r="D12" s="347"/>
      <c r="E12" s="347"/>
      <c r="F12" s="408">
        <f t="shared" si="1"/>
        <v>0</v>
      </c>
      <c r="G12" s="408">
        <f t="shared" si="2"/>
        <v>0</v>
      </c>
      <c r="H12" s="408">
        <f t="shared" si="3"/>
        <v>0</v>
      </c>
      <c r="I12" s="346"/>
      <c r="J12" s="346"/>
      <c r="K12" s="346"/>
      <c r="L12" s="346"/>
      <c r="M12" s="346"/>
      <c r="N12" s="346"/>
      <c r="O12" s="346"/>
      <c r="P12" s="346"/>
      <c r="Q12" s="346"/>
      <c r="R12" s="346"/>
      <c r="S12" s="346"/>
      <c r="T12" s="346"/>
      <c r="U12" s="346"/>
      <c r="V12" s="346"/>
      <c r="W12" s="346"/>
      <c r="X12" s="346"/>
      <c r="Y12" s="346"/>
      <c r="Z12" s="346"/>
      <c r="AA12" s="346"/>
      <c r="AB12" s="346"/>
      <c r="AC12" s="346"/>
      <c r="AD12" s="346"/>
      <c r="AE12" s="346"/>
    </row>
    <row r="13" spans="1:31" ht="15" customHeight="1">
      <c r="A13" s="345" t="s">
        <v>416</v>
      </c>
      <c r="B13" s="347"/>
      <c r="C13" s="346"/>
      <c r="D13" s="347"/>
      <c r="E13" s="347"/>
      <c r="F13" s="408">
        <f t="shared" si="1"/>
        <v>0</v>
      </c>
      <c r="G13" s="408">
        <f t="shared" si="2"/>
        <v>0</v>
      </c>
      <c r="H13" s="408">
        <f t="shared" si="3"/>
        <v>0</v>
      </c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  <c r="U13" s="346"/>
      <c r="V13" s="346"/>
      <c r="W13" s="346"/>
      <c r="X13" s="346"/>
      <c r="Y13" s="346"/>
      <c r="Z13" s="346"/>
      <c r="AA13" s="346"/>
      <c r="AB13" s="346"/>
      <c r="AC13" s="346"/>
      <c r="AD13" s="346"/>
      <c r="AE13" s="346"/>
    </row>
    <row r="14" spans="1:31" ht="15" customHeight="1">
      <c r="A14" s="345" t="s">
        <v>417</v>
      </c>
      <c r="B14" s="347"/>
      <c r="C14" s="346"/>
      <c r="D14" s="347"/>
      <c r="E14" s="347"/>
      <c r="F14" s="408">
        <f t="shared" si="1"/>
        <v>0</v>
      </c>
      <c r="G14" s="408">
        <f t="shared" si="2"/>
        <v>0</v>
      </c>
      <c r="H14" s="408">
        <f t="shared" si="3"/>
        <v>0</v>
      </c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Y14" s="346"/>
      <c r="Z14" s="346"/>
      <c r="AA14" s="346"/>
      <c r="AB14" s="346"/>
      <c r="AC14" s="346"/>
      <c r="AD14" s="346"/>
      <c r="AE14" s="346"/>
    </row>
    <row r="15" spans="1:31" ht="15" customHeight="1">
      <c r="A15" s="345" t="s">
        <v>418</v>
      </c>
      <c r="B15" s="347"/>
      <c r="C15" s="346"/>
      <c r="D15" s="347"/>
      <c r="E15" s="347"/>
      <c r="F15" s="408">
        <f t="shared" si="1"/>
        <v>0</v>
      </c>
      <c r="G15" s="408">
        <f t="shared" si="2"/>
        <v>0</v>
      </c>
      <c r="H15" s="408">
        <f t="shared" si="3"/>
        <v>0</v>
      </c>
      <c r="I15" s="346"/>
      <c r="J15" s="346"/>
      <c r="K15" s="346"/>
      <c r="L15" s="346"/>
      <c r="M15" s="346"/>
      <c r="N15" s="346"/>
      <c r="O15" s="346"/>
      <c r="P15" s="346"/>
      <c r="Q15" s="346"/>
      <c r="R15" s="346"/>
      <c r="S15" s="346"/>
      <c r="T15" s="346"/>
      <c r="U15" s="346"/>
      <c r="V15" s="346"/>
      <c r="W15" s="346"/>
      <c r="X15" s="346"/>
      <c r="Y15" s="346"/>
      <c r="Z15" s="346"/>
      <c r="AA15" s="346"/>
      <c r="AB15" s="346"/>
      <c r="AC15" s="346"/>
      <c r="AD15" s="346"/>
      <c r="AE15" s="346"/>
    </row>
    <row r="16" spans="1:31" ht="15" customHeight="1">
      <c r="A16" s="345" t="s">
        <v>419</v>
      </c>
      <c r="B16" s="347"/>
      <c r="C16" s="346"/>
      <c r="D16" s="347"/>
      <c r="E16" s="347"/>
      <c r="F16" s="408">
        <f t="shared" si="1"/>
        <v>0</v>
      </c>
      <c r="G16" s="408">
        <f t="shared" si="2"/>
        <v>0</v>
      </c>
      <c r="H16" s="408">
        <f t="shared" si="3"/>
        <v>0</v>
      </c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46"/>
      <c r="V16" s="346"/>
      <c r="W16" s="346"/>
      <c r="X16" s="346"/>
      <c r="Y16" s="346"/>
      <c r="Z16" s="346"/>
      <c r="AA16" s="346"/>
      <c r="AB16" s="346"/>
      <c r="AC16" s="346"/>
      <c r="AD16" s="346"/>
      <c r="AE16" s="346"/>
    </row>
    <row r="17" spans="1:31" ht="15" customHeight="1">
      <c r="A17" s="345" t="s">
        <v>420</v>
      </c>
      <c r="B17" s="347"/>
      <c r="C17" s="346"/>
      <c r="D17" s="347"/>
      <c r="E17" s="347"/>
      <c r="F17" s="408">
        <f t="shared" si="1"/>
        <v>0</v>
      </c>
      <c r="G17" s="408">
        <f t="shared" si="2"/>
        <v>0</v>
      </c>
      <c r="H17" s="408">
        <f t="shared" si="3"/>
        <v>0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Y17" s="346"/>
      <c r="Z17" s="346"/>
      <c r="AA17" s="346"/>
      <c r="AB17" s="346"/>
      <c r="AC17" s="346"/>
      <c r="AD17" s="346"/>
      <c r="AE17" s="346"/>
    </row>
    <row r="18" spans="1:31" ht="15" customHeight="1">
      <c r="A18" s="345" t="s">
        <v>421</v>
      </c>
      <c r="B18" s="347"/>
      <c r="C18" s="346"/>
      <c r="D18" s="347"/>
      <c r="E18" s="347"/>
      <c r="F18" s="408">
        <f t="shared" si="1"/>
        <v>0</v>
      </c>
      <c r="G18" s="408">
        <f t="shared" si="2"/>
        <v>0</v>
      </c>
      <c r="H18" s="408">
        <f t="shared" si="3"/>
        <v>0</v>
      </c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346"/>
      <c r="V18" s="346"/>
      <c r="W18" s="346"/>
      <c r="X18" s="346"/>
      <c r="Y18" s="346"/>
      <c r="Z18" s="346"/>
      <c r="AA18" s="346"/>
      <c r="AB18" s="346"/>
      <c r="AC18" s="346"/>
      <c r="AD18" s="346"/>
      <c r="AE18" s="346"/>
    </row>
    <row r="19" spans="1:31" ht="15" customHeight="1">
      <c r="A19" s="345" t="s">
        <v>422</v>
      </c>
      <c r="B19" s="347"/>
      <c r="C19" s="346"/>
      <c r="D19" s="347"/>
      <c r="E19" s="347"/>
      <c r="F19" s="408">
        <f t="shared" si="1"/>
        <v>0</v>
      </c>
      <c r="G19" s="408">
        <f t="shared" si="2"/>
        <v>0</v>
      </c>
      <c r="H19" s="408">
        <f t="shared" si="3"/>
        <v>0</v>
      </c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Y19" s="346"/>
      <c r="Z19" s="346"/>
      <c r="AA19" s="346"/>
      <c r="AB19" s="346"/>
      <c r="AC19" s="346"/>
      <c r="AD19" s="346"/>
      <c r="AE19" s="346"/>
    </row>
    <row r="20" spans="1:31" ht="15" customHeight="1">
      <c r="A20" s="345" t="s">
        <v>423</v>
      </c>
      <c r="B20" s="347"/>
      <c r="C20" s="346"/>
      <c r="D20" s="347"/>
      <c r="E20" s="347"/>
      <c r="F20" s="408">
        <f t="shared" si="1"/>
        <v>0</v>
      </c>
      <c r="G20" s="408">
        <f t="shared" si="2"/>
        <v>0</v>
      </c>
      <c r="H20" s="408">
        <f t="shared" si="3"/>
        <v>0</v>
      </c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346"/>
      <c r="T20" s="346"/>
      <c r="U20" s="346"/>
      <c r="V20" s="346"/>
      <c r="W20" s="346"/>
      <c r="X20" s="346"/>
      <c r="Y20" s="346"/>
      <c r="Z20" s="346"/>
      <c r="AA20" s="346"/>
      <c r="AB20" s="346"/>
      <c r="AC20" s="346"/>
      <c r="AD20" s="346"/>
      <c r="AE20" s="346"/>
    </row>
    <row r="21" spans="1:31" ht="15" customHeight="1">
      <c r="A21" s="345" t="s">
        <v>424</v>
      </c>
      <c r="B21" s="347"/>
      <c r="C21" s="346"/>
      <c r="D21" s="347"/>
      <c r="E21" s="347"/>
      <c r="F21" s="408">
        <f t="shared" si="1"/>
        <v>0</v>
      </c>
      <c r="G21" s="408">
        <f t="shared" si="2"/>
        <v>0</v>
      </c>
      <c r="H21" s="408">
        <f t="shared" si="3"/>
        <v>0</v>
      </c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46"/>
      <c r="V21" s="346"/>
      <c r="W21" s="346"/>
      <c r="X21" s="346"/>
      <c r="Y21" s="346"/>
      <c r="Z21" s="346"/>
      <c r="AA21" s="346"/>
      <c r="AB21" s="346"/>
      <c r="AC21" s="346"/>
      <c r="AD21" s="346"/>
      <c r="AE21" s="346"/>
    </row>
    <row r="22" spans="1:31" ht="15" customHeight="1">
      <c r="A22" s="345" t="s">
        <v>425</v>
      </c>
      <c r="B22" s="347"/>
      <c r="C22" s="346"/>
      <c r="D22" s="347"/>
      <c r="E22" s="347"/>
      <c r="F22" s="408">
        <f t="shared" si="1"/>
        <v>0</v>
      </c>
      <c r="G22" s="408">
        <f t="shared" si="2"/>
        <v>0</v>
      </c>
      <c r="H22" s="408">
        <f t="shared" si="3"/>
        <v>0</v>
      </c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</row>
    <row r="23" spans="1:31" ht="15" customHeight="1">
      <c r="A23" s="345" t="s">
        <v>426</v>
      </c>
      <c r="B23" s="347"/>
      <c r="C23" s="346"/>
      <c r="D23" s="347"/>
      <c r="E23" s="347"/>
      <c r="F23" s="408">
        <f t="shared" si="1"/>
        <v>0</v>
      </c>
      <c r="G23" s="408">
        <f t="shared" si="2"/>
        <v>0</v>
      </c>
      <c r="H23" s="408">
        <f t="shared" si="3"/>
        <v>0</v>
      </c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Y23" s="346"/>
      <c r="Z23" s="346"/>
      <c r="AA23" s="346"/>
      <c r="AB23" s="346"/>
      <c r="AC23" s="346"/>
      <c r="AD23" s="346"/>
      <c r="AE23" s="346"/>
    </row>
    <row r="24" spans="1:31" ht="15" customHeight="1">
      <c r="A24" s="345" t="s">
        <v>427</v>
      </c>
      <c r="B24" s="347"/>
      <c r="C24" s="346"/>
      <c r="D24" s="347"/>
      <c r="E24" s="347"/>
      <c r="F24" s="408">
        <f t="shared" si="1"/>
        <v>0</v>
      </c>
      <c r="G24" s="408">
        <f t="shared" si="2"/>
        <v>0</v>
      </c>
      <c r="H24" s="408">
        <f t="shared" si="3"/>
        <v>0</v>
      </c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6"/>
      <c r="V24" s="346"/>
      <c r="W24" s="346"/>
      <c r="X24" s="346"/>
      <c r="Y24" s="346"/>
      <c r="Z24" s="346"/>
      <c r="AA24" s="346"/>
      <c r="AB24" s="346"/>
      <c r="AC24" s="346"/>
      <c r="AD24" s="346"/>
      <c r="AE24" s="346"/>
    </row>
    <row r="25" spans="1:31" ht="15" customHeight="1">
      <c r="A25" s="345" t="s">
        <v>428</v>
      </c>
      <c r="B25" s="347"/>
      <c r="C25" s="346"/>
      <c r="D25" s="347"/>
      <c r="E25" s="347"/>
      <c r="F25" s="408">
        <f t="shared" si="1"/>
        <v>0</v>
      </c>
      <c r="G25" s="408">
        <f t="shared" si="2"/>
        <v>0</v>
      </c>
      <c r="H25" s="408">
        <f t="shared" si="3"/>
        <v>0</v>
      </c>
      <c r="I25" s="346"/>
      <c r="J25" s="346"/>
      <c r="K25" s="346"/>
      <c r="L25" s="346"/>
      <c r="M25" s="346"/>
      <c r="N25" s="346"/>
      <c r="O25" s="346"/>
      <c r="P25" s="346"/>
      <c r="Q25" s="346"/>
      <c r="R25" s="346"/>
      <c r="S25" s="346"/>
      <c r="T25" s="346"/>
      <c r="U25" s="346"/>
      <c r="V25" s="346"/>
      <c r="W25" s="346"/>
      <c r="X25" s="346"/>
      <c r="Y25" s="346"/>
      <c r="Z25" s="346"/>
      <c r="AA25" s="346"/>
      <c r="AB25" s="346"/>
      <c r="AC25" s="346"/>
      <c r="AD25" s="346"/>
      <c r="AE25" s="346"/>
    </row>
    <row r="26" spans="1:31" ht="15" customHeight="1">
      <c r="A26" s="345" t="s">
        <v>429</v>
      </c>
      <c r="B26" s="347"/>
      <c r="C26" s="346"/>
      <c r="D26" s="347"/>
      <c r="E26" s="347"/>
      <c r="F26" s="408">
        <f t="shared" si="1"/>
        <v>0</v>
      </c>
      <c r="G26" s="408">
        <f t="shared" si="2"/>
        <v>0</v>
      </c>
      <c r="H26" s="408">
        <f t="shared" si="3"/>
        <v>0</v>
      </c>
      <c r="I26" s="346"/>
      <c r="J26" s="346"/>
      <c r="K26" s="346"/>
      <c r="L26" s="346"/>
      <c r="M26" s="346"/>
      <c r="N26" s="346"/>
      <c r="O26" s="346"/>
      <c r="P26" s="346"/>
      <c r="Q26" s="346"/>
      <c r="R26" s="346"/>
      <c r="S26" s="346"/>
      <c r="T26" s="346"/>
      <c r="U26" s="346"/>
      <c r="V26" s="346"/>
      <c r="W26" s="346"/>
      <c r="X26" s="346"/>
      <c r="Y26" s="346"/>
      <c r="Z26" s="346"/>
      <c r="AA26" s="346"/>
      <c r="AB26" s="346"/>
      <c r="AC26" s="346"/>
      <c r="AD26" s="346"/>
      <c r="AE26" s="346"/>
    </row>
    <row r="27" spans="1:31" ht="15" customHeight="1">
      <c r="A27" s="345" t="s">
        <v>430</v>
      </c>
      <c r="B27" s="347"/>
      <c r="C27" s="346"/>
      <c r="D27" s="347"/>
      <c r="E27" s="347"/>
      <c r="F27" s="408">
        <f t="shared" si="1"/>
        <v>0</v>
      </c>
      <c r="G27" s="408">
        <f t="shared" si="2"/>
        <v>0</v>
      </c>
      <c r="H27" s="408">
        <f t="shared" si="3"/>
        <v>0</v>
      </c>
      <c r="I27" s="346"/>
      <c r="J27" s="346"/>
      <c r="K27" s="346"/>
      <c r="L27" s="346"/>
      <c r="M27" s="346"/>
      <c r="N27" s="346"/>
      <c r="O27" s="346"/>
      <c r="P27" s="346"/>
      <c r="Q27" s="346"/>
      <c r="R27" s="346"/>
      <c r="S27" s="346"/>
      <c r="T27" s="346"/>
      <c r="U27" s="346"/>
      <c r="V27" s="346"/>
      <c r="W27" s="346"/>
      <c r="X27" s="346"/>
      <c r="Y27" s="346"/>
      <c r="Z27" s="346"/>
      <c r="AA27" s="346"/>
      <c r="AB27" s="346"/>
      <c r="AC27" s="346"/>
      <c r="AD27" s="346"/>
      <c r="AE27" s="346"/>
    </row>
    <row r="28" spans="1:31" ht="15" customHeight="1">
      <c r="A28" s="345" t="s">
        <v>431</v>
      </c>
      <c r="B28" s="347"/>
      <c r="C28" s="346"/>
      <c r="D28" s="347"/>
      <c r="E28" s="347"/>
      <c r="F28" s="408">
        <f t="shared" si="1"/>
        <v>0</v>
      </c>
      <c r="G28" s="408">
        <f t="shared" si="2"/>
        <v>0</v>
      </c>
      <c r="H28" s="408">
        <f t="shared" si="3"/>
        <v>0</v>
      </c>
      <c r="I28" s="346"/>
      <c r="J28" s="346"/>
      <c r="K28" s="346"/>
      <c r="L28" s="346"/>
      <c r="M28" s="346"/>
      <c r="N28" s="346"/>
      <c r="O28" s="346"/>
      <c r="P28" s="346"/>
      <c r="Q28" s="346"/>
      <c r="R28" s="346"/>
      <c r="S28" s="346"/>
      <c r="T28" s="346"/>
      <c r="U28" s="346"/>
      <c r="V28" s="346"/>
      <c r="W28" s="346"/>
      <c r="X28" s="346"/>
      <c r="Y28" s="346"/>
      <c r="Z28" s="346"/>
      <c r="AA28" s="346"/>
      <c r="AB28" s="346"/>
      <c r="AC28" s="346"/>
      <c r="AD28" s="346"/>
      <c r="AE28" s="346"/>
    </row>
    <row r="29" spans="1:31" ht="15" customHeight="1">
      <c r="A29" s="345" t="s">
        <v>432</v>
      </c>
      <c r="B29" s="347"/>
      <c r="C29" s="346"/>
      <c r="D29" s="347"/>
      <c r="E29" s="347"/>
      <c r="F29" s="408">
        <f t="shared" si="1"/>
        <v>0</v>
      </c>
      <c r="G29" s="408">
        <f t="shared" si="2"/>
        <v>0</v>
      </c>
      <c r="H29" s="408">
        <f t="shared" si="3"/>
        <v>0</v>
      </c>
      <c r="I29" s="346"/>
      <c r="J29" s="346"/>
      <c r="K29" s="346"/>
      <c r="L29" s="346"/>
      <c r="M29" s="346"/>
      <c r="N29" s="346"/>
      <c r="O29" s="346"/>
      <c r="P29" s="346"/>
      <c r="Q29" s="346"/>
      <c r="R29" s="346"/>
      <c r="S29" s="346"/>
      <c r="T29" s="346"/>
      <c r="U29" s="346"/>
      <c r="V29" s="346"/>
      <c r="W29" s="346"/>
      <c r="X29" s="346"/>
      <c r="Y29" s="346"/>
      <c r="Z29" s="346"/>
      <c r="AA29" s="346"/>
      <c r="AB29" s="346"/>
      <c r="AC29" s="346"/>
      <c r="AD29" s="346"/>
      <c r="AE29" s="346"/>
    </row>
    <row r="30" spans="1:31" ht="15" customHeight="1">
      <c r="A30" s="345" t="s">
        <v>433</v>
      </c>
      <c r="B30" s="347"/>
      <c r="C30" s="346"/>
      <c r="D30" s="347"/>
      <c r="E30" s="347"/>
      <c r="F30" s="408">
        <f t="shared" si="1"/>
        <v>0</v>
      </c>
      <c r="G30" s="408">
        <f t="shared" si="2"/>
        <v>0</v>
      </c>
      <c r="H30" s="408">
        <f t="shared" si="3"/>
        <v>0</v>
      </c>
      <c r="I30" s="346"/>
      <c r="J30" s="346"/>
      <c r="K30" s="346"/>
      <c r="L30" s="346"/>
      <c r="M30" s="346"/>
      <c r="N30" s="346"/>
      <c r="O30" s="346"/>
      <c r="P30" s="346"/>
      <c r="Q30" s="346"/>
      <c r="R30" s="346"/>
      <c r="S30" s="346"/>
      <c r="T30" s="346"/>
      <c r="U30" s="346"/>
      <c r="V30" s="346"/>
      <c r="W30" s="346"/>
      <c r="X30" s="346"/>
      <c r="Y30" s="346"/>
      <c r="Z30" s="346"/>
      <c r="AA30" s="346"/>
      <c r="AB30" s="346"/>
      <c r="AC30" s="346"/>
      <c r="AD30" s="346"/>
      <c r="AE30" s="346"/>
    </row>
    <row r="31" spans="1:31" ht="15" customHeight="1">
      <c r="A31" s="345" t="s">
        <v>434</v>
      </c>
      <c r="B31" s="347"/>
      <c r="C31" s="346"/>
      <c r="D31" s="347"/>
      <c r="E31" s="347"/>
      <c r="F31" s="408">
        <f t="shared" si="1"/>
        <v>0</v>
      </c>
      <c r="G31" s="408">
        <f t="shared" si="2"/>
        <v>0</v>
      </c>
      <c r="H31" s="408">
        <f t="shared" si="3"/>
        <v>0</v>
      </c>
      <c r="I31" s="346"/>
      <c r="J31" s="346"/>
      <c r="K31" s="346"/>
      <c r="L31" s="346"/>
      <c r="M31" s="346"/>
      <c r="N31" s="346"/>
      <c r="O31" s="346"/>
      <c r="P31" s="346"/>
      <c r="Q31" s="346"/>
      <c r="R31" s="346"/>
      <c r="S31" s="346"/>
      <c r="T31" s="346"/>
      <c r="U31" s="346"/>
      <c r="V31" s="346"/>
      <c r="W31" s="346"/>
      <c r="X31" s="346"/>
      <c r="Y31" s="346"/>
      <c r="Z31" s="346"/>
      <c r="AA31" s="346"/>
      <c r="AB31" s="346"/>
      <c r="AC31" s="346"/>
      <c r="AD31" s="346"/>
      <c r="AE31" s="346"/>
    </row>
    <row r="32" spans="1:31" ht="15" customHeight="1">
      <c r="A32" s="345" t="s">
        <v>435</v>
      </c>
      <c r="B32" s="347"/>
      <c r="C32" s="346"/>
      <c r="D32" s="347"/>
      <c r="E32" s="347"/>
      <c r="F32" s="408">
        <f t="shared" si="1"/>
        <v>0</v>
      </c>
      <c r="G32" s="408">
        <f t="shared" si="2"/>
        <v>0</v>
      </c>
      <c r="H32" s="408">
        <f t="shared" si="3"/>
        <v>0</v>
      </c>
      <c r="I32" s="346"/>
      <c r="J32" s="346"/>
      <c r="K32" s="346"/>
      <c r="L32" s="346"/>
      <c r="M32" s="346"/>
      <c r="N32" s="346"/>
      <c r="O32" s="346"/>
      <c r="P32" s="346"/>
      <c r="Q32" s="346"/>
      <c r="R32" s="346"/>
      <c r="S32" s="346"/>
      <c r="T32" s="346"/>
      <c r="U32" s="346"/>
      <c r="V32" s="346"/>
      <c r="W32" s="346"/>
      <c r="X32" s="346"/>
      <c r="Y32" s="346"/>
      <c r="Z32" s="346"/>
      <c r="AA32" s="346"/>
      <c r="AB32" s="346"/>
      <c r="AC32" s="346"/>
      <c r="AD32" s="346"/>
      <c r="AE32" s="346"/>
    </row>
    <row r="33" spans="1:31" ht="15" customHeight="1">
      <c r="A33" s="345" t="s">
        <v>436</v>
      </c>
      <c r="B33" s="347"/>
      <c r="C33" s="346"/>
      <c r="D33" s="347"/>
      <c r="E33" s="347"/>
      <c r="F33" s="408">
        <f t="shared" si="1"/>
        <v>0</v>
      </c>
      <c r="G33" s="408">
        <f t="shared" si="2"/>
        <v>0</v>
      </c>
      <c r="H33" s="408">
        <f t="shared" si="3"/>
        <v>0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  <c r="S33" s="346"/>
      <c r="T33" s="346"/>
      <c r="U33" s="346"/>
      <c r="V33" s="346"/>
      <c r="W33" s="346"/>
      <c r="X33" s="346"/>
      <c r="Y33" s="346"/>
      <c r="Z33" s="346"/>
      <c r="AA33" s="346"/>
      <c r="AB33" s="346"/>
      <c r="AC33" s="346"/>
      <c r="AD33" s="346"/>
      <c r="AE33" s="346"/>
    </row>
    <row r="34" spans="1:31" ht="15" customHeight="1">
      <c r="A34" s="345" t="s">
        <v>437</v>
      </c>
      <c r="B34" s="347"/>
      <c r="C34" s="346"/>
      <c r="D34" s="347"/>
      <c r="E34" s="347"/>
      <c r="F34" s="408">
        <f t="shared" si="1"/>
        <v>0</v>
      </c>
      <c r="G34" s="408">
        <f t="shared" si="2"/>
        <v>0</v>
      </c>
      <c r="H34" s="408">
        <f t="shared" si="3"/>
        <v>0</v>
      </c>
      <c r="I34" s="346"/>
      <c r="J34" s="346"/>
      <c r="K34" s="346"/>
      <c r="L34" s="346"/>
      <c r="M34" s="346"/>
      <c r="N34" s="346"/>
      <c r="O34" s="346"/>
      <c r="P34" s="346"/>
      <c r="Q34" s="346"/>
      <c r="R34" s="346"/>
      <c r="S34" s="346"/>
      <c r="T34" s="346"/>
      <c r="U34" s="346"/>
      <c r="V34" s="346"/>
      <c r="W34" s="346"/>
      <c r="X34" s="346"/>
      <c r="Y34" s="346"/>
      <c r="Z34" s="346"/>
      <c r="AA34" s="346"/>
      <c r="AB34" s="346"/>
      <c r="AC34" s="346"/>
      <c r="AD34" s="346"/>
      <c r="AE34" s="346"/>
    </row>
    <row r="35" spans="1:31" ht="15" customHeight="1">
      <c r="A35" s="345" t="s">
        <v>438</v>
      </c>
      <c r="B35" s="347"/>
      <c r="C35" s="346"/>
      <c r="D35" s="347"/>
      <c r="E35" s="347"/>
      <c r="F35" s="408">
        <f t="shared" si="1"/>
        <v>0</v>
      </c>
      <c r="G35" s="408">
        <f t="shared" si="2"/>
        <v>0</v>
      </c>
      <c r="H35" s="408">
        <f t="shared" si="3"/>
        <v>0</v>
      </c>
      <c r="I35" s="346"/>
      <c r="J35" s="346"/>
      <c r="K35" s="346"/>
      <c r="L35" s="346"/>
      <c r="M35" s="346"/>
      <c r="N35" s="346"/>
      <c r="O35" s="346"/>
      <c r="P35" s="346"/>
      <c r="Q35" s="346"/>
      <c r="R35" s="346"/>
      <c r="S35" s="346"/>
      <c r="T35" s="346"/>
      <c r="U35" s="346"/>
      <c r="V35" s="346"/>
      <c r="W35" s="346"/>
      <c r="X35" s="346"/>
      <c r="Y35" s="346"/>
      <c r="Z35" s="346"/>
      <c r="AA35" s="346"/>
      <c r="AB35" s="346"/>
      <c r="AC35" s="346"/>
      <c r="AD35" s="346"/>
      <c r="AE35" s="346"/>
    </row>
    <row r="36" spans="1:31" ht="15" customHeight="1">
      <c r="A36" s="345" t="s">
        <v>439</v>
      </c>
      <c r="B36" s="347"/>
      <c r="C36" s="346"/>
      <c r="D36" s="347"/>
      <c r="E36" s="347"/>
      <c r="F36" s="408">
        <f t="shared" si="1"/>
        <v>0</v>
      </c>
      <c r="G36" s="408">
        <f t="shared" si="2"/>
        <v>0</v>
      </c>
      <c r="H36" s="408">
        <f t="shared" si="3"/>
        <v>0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  <c r="S36" s="346"/>
      <c r="T36" s="346"/>
      <c r="U36" s="346"/>
      <c r="V36" s="346"/>
      <c r="W36" s="346"/>
      <c r="X36" s="346"/>
      <c r="Y36" s="346"/>
      <c r="Z36" s="346"/>
      <c r="AA36" s="346"/>
      <c r="AB36" s="346"/>
      <c r="AC36" s="346"/>
      <c r="AD36" s="346"/>
      <c r="AE36" s="346"/>
    </row>
    <row r="37" spans="1:31" ht="15" customHeight="1">
      <c r="A37" s="345" t="s">
        <v>440</v>
      </c>
      <c r="B37" s="347"/>
      <c r="C37" s="346"/>
      <c r="D37" s="347"/>
      <c r="E37" s="347"/>
      <c r="F37" s="408">
        <f t="shared" si="1"/>
        <v>0</v>
      </c>
      <c r="G37" s="408">
        <f t="shared" si="2"/>
        <v>0</v>
      </c>
      <c r="H37" s="408">
        <f t="shared" si="3"/>
        <v>0</v>
      </c>
      <c r="I37" s="346"/>
      <c r="J37" s="346"/>
      <c r="K37" s="346"/>
      <c r="L37" s="346"/>
      <c r="M37" s="346"/>
      <c r="N37" s="346"/>
      <c r="O37" s="346"/>
      <c r="P37" s="346"/>
      <c r="Q37" s="346"/>
      <c r="R37" s="346"/>
      <c r="S37" s="346"/>
      <c r="T37" s="346"/>
      <c r="U37" s="346"/>
      <c r="V37" s="346"/>
      <c r="W37" s="346"/>
      <c r="X37" s="346"/>
      <c r="Y37" s="346"/>
      <c r="Z37" s="346"/>
      <c r="AA37" s="346"/>
      <c r="AB37" s="346"/>
      <c r="AC37" s="346"/>
      <c r="AD37" s="346"/>
      <c r="AE37" s="346"/>
    </row>
    <row r="38" spans="1:31" ht="15" customHeight="1">
      <c r="A38" s="345" t="s">
        <v>441</v>
      </c>
      <c r="B38" s="347"/>
      <c r="C38" s="346"/>
      <c r="D38" s="347"/>
      <c r="E38" s="347"/>
      <c r="F38" s="408">
        <f t="shared" si="1"/>
        <v>0</v>
      </c>
      <c r="G38" s="408">
        <f t="shared" si="2"/>
        <v>0</v>
      </c>
      <c r="H38" s="408">
        <f t="shared" si="3"/>
        <v>0</v>
      </c>
      <c r="I38" s="346"/>
      <c r="J38" s="346"/>
      <c r="K38" s="346"/>
      <c r="L38" s="346"/>
      <c r="M38" s="346"/>
      <c r="N38" s="346"/>
      <c r="O38" s="346"/>
      <c r="P38" s="346"/>
      <c r="Q38" s="346"/>
      <c r="R38" s="346"/>
      <c r="S38" s="346"/>
      <c r="T38" s="346"/>
      <c r="U38" s="346"/>
      <c r="V38" s="346"/>
      <c r="W38" s="346"/>
      <c r="X38" s="346"/>
      <c r="Y38" s="346"/>
      <c r="Z38" s="346"/>
      <c r="AA38" s="346"/>
      <c r="AB38" s="346"/>
      <c r="AC38" s="346"/>
      <c r="AD38" s="346"/>
      <c r="AE38" s="346"/>
    </row>
    <row r="39" spans="1:31" ht="15" customHeight="1">
      <c r="A39" s="345" t="s">
        <v>442</v>
      </c>
      <c r="B39" s="347"/>
      <c r="C39" s="346"/>
      <c r="D39" s="347"/>
      <c r="E39" s="347"/>
      <c r="F39" s="408">
        <f t="shared" si="1"/>
        <v>0</v>
      </c>
      <c r="G39" s="408">
        <f t="shared" si="2"/>
        <v>0</v>
      </c>
      <c r="H39" s="408">
        <f t="shared" si="3"/>
        <v>0</v>
      </c>
      <c r="I39" s="346"/>
      <c r="J39" s="346"/>
      <c r="K39" s="346"/>
      <c r="L39" s="346"/>
      <c r="M39" s="346"/>
      <c r="N39" s="346"/>
      <c r="O39" s="346"/>
      <c r="P39" s="346"/>
      <c r="Q39" s="346"/>
      <c r="R39" s="346"/>
      <c r="S39" s="346"/>
      <c r="T39" s="346"/>
      <c r="U39" s="346"/>
      <c r="V39" s="346"/>
      <c r="W39" s="346"/>
      <c r="X39" s="346"/>
      <c r="Y39" s="346"/>
      <c r="Z39" s="346"/>
      <c r="AA39" s="346"/>
      <c r="AB39" s="346"/>
      <c r="AC39" s="346"/>
      <c r="AD39" s="346"/>
      <c r="AE39" s="346"/>
    </row>
    <row r="40" spans="1:31" ht="15" customHeight="1">
      <c r="A40" s="345" t="s">
        <v>443</v>
      </c>
      <c r="B40" s="347"/>
      <c r="C40" s="346"/>
      <c r="D40" s="347"/>
      <c r="E40" s="347"/>
      <c r="F40" s="408">
        <f t="shared" si="1"/>
        <v>0</v>
      </c>
      <c r="G40" s="408">
        <f t="shared" si="2"/>
        <v>0</v>
      </c>
      <c r="H40" s="408">
        <f t="shared" si="3"/>
        <v>0</v>
      </c>
      <c r="I40" s="346"/>
      <c r="J40" s="346"/>
      <c r="K40" s="346"/>
      <c r="L40" s="346"/>
      <c r="M40" s="346"/>
      <c r="N40" s="346"/>
      <c r="O40" s="346"/>
      <c r="P40" s="346"/>
      <c r="Q40" s="346"/>
      <c r="R40" s="346"/>
      <c r="S40" s="346"/>
      <c r="T40" s="346"/>
      <c r="U40" s="346"/>
      <c r="V40" s="346"/>
      <c r="W40" s="346"/>
      <c r="X40" s="346"/>
      <c r="Y40" s="346"/>
      <c r="Z40" s="346"/>
      <c r="AA40" s="346"/>
      <c r="AB40" s="346"/>
      <c r="AC40" s="346"/>
      <c r="AD40" s="346"/>
      <c r="AE40" s="346"/>
    </row>
    <row r="41" spans="1:31" ht="15" customHeight="1">
      <c r="A41" s="345" t="s">
        <v>444</v>
      </c>
      <c r="B41" s="347"/>
      <c r="C41" s="346"/>
      <c r="D41" s="347"/>
      <c r="E41" s="347"/>
      <c r="F41" s="408">
        <f t="shared" si="1"/>
        <v>0</v>
      </c>
      <c r="G41" s="408">
        <f t="shared" si="2"/>
        <v>0</v>
      </c>
      <c r="H41" s="408">
        <f t="shared" si="3"/>
        <v>0</v>
      </c>
      <c r="I41" s="346"/>
      <c r="J41" s="346"/>
      <c r="K41" s="346"/>
      <c r="L41" s="346"/>
      <c r="M41" s="346"/>
      <c r="N41" s="346"/>
      <c r="O41" s="346"/>
      <c r="P41" s="346"/>
      <c r="Q41" s="346"/>
      <c r="R41" s="346"/>
      <c r="S41" s="346"/>
      <c r="T41" s="346"/>
      <c r="U41" s="346"/>
      <c r="V41" s="346"/>
      <c r="W41" s="346"/>
      <c r="X41" s="346"/>
      <c r="Y41" s="346"/>
      <c r="Z41" s="346"/>
      <c r="AA41" s="346"/>
      <c r="AB41" s="346"/>
      <c r="AC41" s="346"/>
      <c r="AD41" s="346"/>
      <c r="AE41" s="346"/>
    </row>
    <row r="42" spans="1:31" ht="15" customHeight="1">
      <c r="A42" s="345" t="s">
        <v>445</v>
      </c>
      <c r="B42" s="347"/>
      <c r="C42" s="346"/>
      <c r="D42" s="347"/>
      <c r="E42" s="347"/>
      <c r="F42" s="408">
        <f t="shared" si="1"/>
        <v>0</v>
      </c>
      <c r="G42" s="408">
        <f t="shared" si="2"/>
        <v>0</v>
      </c>
      <c r="H42" s="408">
        <f t="shared" si="3"/>
        <v>0</v>
      </c>
      <c r="I42" s="346"/>
      <c r="J42" s="346"/>
      <c r="K42" s="346"/>
      <c r="L42" s="346"/>
      <c r="M42" s="346"/>
      <c r="N42" s="346"/>
      <c r="O42" s="346"/>
      <c r="P42" s="346"/>
      <c r="Q42" s="346"/>
      <c r="R42" s="346"/>
      <c r="S42" s="346"/>
      <c r="T42" s="346"/>
      <c r="U42" s="346"/>
      <c r="V42" s="346"/>
      <c r="W42" s="346"/>
      <c r="X42" s="346"/>
      <c r="Y42" s="346"/>
      <c r="Z42" s="346"/>
      <c r="AA42" s="346"/>
      <c r="AB42" s="346"/>
      <c r="AC42" s="346"/>
      <c r="AD42" s="346"/>
      <c r="AE42" s="346"/>
    </row>
    <row r="43" spans="1:31" ht="15" customHeight="1">
      <c r="A43" s="345" t="s">
        <v>446</v>
      </c>
      <c r="B43" s="347"/>
      <c r="C43" s="346"/>
      <c r="D43" s="347"/>
      <c r="E43" s="347"/>
      <c r="F43" s="408">
        <f t="shared" si="1"/>
        <v>0</v>
      </c>
      <c r="G43" s="408">
        <f t="shared" si="2"/>
        <v>0</v>
      </c>
      <c r="H43" s="408">
        <f t="shared" si="3"/>
        <v>0</v>
      </c>
      <c r="I43" s="346"/>
      <c r="J43" s="346"/>
      <c r="K43" s="346"/>
      <c r="L43" s="346"/>
      <c r="M43" s="346"/>
      <c r="N43" s="346"/>
      <c r="O43" s="346"/>
      <c r="P43" s="346"/>
      <c r="Q43" s="346"/>
      <c r="R43" s="346"/>
      <c r="S43" s="346"/>
      <c r="T43" s="346"/>
      <c r="U43" s="346"/>
      <c r="V43" s="346"/>
      <c r="W43" s="346"/>
      <c r="X43" s="346"/>
      <c r="Y43" s="346"/>
      <c r="Z43" s="346"/>
      <c r="AA43" s="346"/>
      <c r="AB43" s="346"/>
      <c r="AC43" s="346"/>
      <c r="AD43" s="346"/>
      <c r="AE43" s="346"/>
    </row>
    <row r="44" spans="1:31" ht="15" customHeight="1">
      <c r="A44" s="345" t="s">
        <v>447</v>
      </c>
      <c r="B44" s="347"/>
      <c r="C44" s="346"/>
      <c r="D44" s="347"/>
      <c r="E44" s="347"/>
      <c r="F44" s="408">
        <f t="shared" si="1"/>
        <v>0</v>
      </c>
      <c r="G44" s="408">
        <f t="shared" si="2"/>
        <v>0</v>
      </c>
      <c r="H44" s="408">
        <f t="shared" si="3"/>
        <v>0</v>
      </c>
      <c r="I44" s="346"/>
      <c r="J44" s="346"/>
      <c r="K44" s="346"/>
      <c r="L44" s="346"/>
      <c r="M44" s="346"/>
      <c r="N44" s="346"/>
      <c r="O44" s="346"/>
      <c r="P44" s="346"/>
      <c r="Q44" s="346"/>
      <c r="R44" s="346"/>
      <c r="S44" s="346"/>
      <c r="T44" s="346"/>
      <c r="U44" s="346"/>
      <c r="V44" s="346"/>
      <c r="W44" s="346"/>
      <c r="X44" s="346"/>
      <c r="Y44" s="346"/>
      <c r="Z44" s="346"/>
      <c r="AA44" s="346"/>
      <c r="AB44" s="346"/>
      <c r="AC44" s="346"/>
      <c r="AD44" s="346"/>
      <c r="AE44" s="346"/>
    </row>
    <row r="45" spans="1:31" ht="15" customHeight="1">
      <c r="A45" s="345" t="s">
        <v>448</v>
      </c>
      <c r="B45" s="347"/>
      <c r="C45" s="346"/>
      <c r="D45" s="347"/>
      <c r="E45" s="347"/>
      <c r="F45" s="408">
        <f t="shared" si="1"/>
        <v>0</v>
      </c>
      <c r="G45" s="408">
        <f t="shared" si="2"/>
        <v>0</v>
      </c>
      <c r="H45" s="408">
        <f t="shared" si="3"/>
        <v>0</v>
      </c>
      <c r="I45" s="346"/>
      <c r="J45" s="346"/>
      <c r="K45" s="346"/>
      <c r="L45" s="346"/>
      <c r="M45" s="346"/>
      <c r="N45" s="346"/>
      <c r="O45" s="346"/>
      <c r="P45" s="346"/>
      <c r="Q45" s="346"/>
      <c r="R45" s="346"/>
      <c r="S45" s="346"/>
      <c r="T45" s="346"/>
      <c r="U45" s="346"/>
      <c r="V45" s="346"/>
      <c r="W45" s="346"/>
      <c r="X45" s="346"/>
      <c r="Y45" s="346"/>
      <c r="Z45" s="346"/>
      <c r="AA45" s="346"/>
      <c r="AB45" s="346"/>
      <c r="AC45" s="346"/>
      <c r="AD45" s="346"/>
      <c r="AE45" s="346"/>
    </row>
    <row r="46" spans="1:31" ht="15" customHeight="1">
      <c r="A46" s="345" t="s">
        <v>449</v>
      </c>
      <c r="B46" s="347"/>
      <c r="C46" s="346"/>
      <c r="D46" s="347"/>
      <c r="E46" s="347"/>
      <c r="F46" s="408">
        <f t="shared" si="1"/>
        <v>0</v>
      </c>
      <c r="G46" s="408">
        <f t="shared" si="2"/>
        <v>0</v>
      </c>
      <c r="H46" s="408">
        <f t="shared" si="3"/>
        <v>0</v>
      </c>
      <c r="I46" s="346"/>
      <c r="J46" s="346"/>
      <c r="K46" s="346"/>
      <c r="L46" s="346"/>
      <c r="M46" s="346"/>
      <c r="N46" s="346"/>
      <c r="O46" s="346"/>
      <c r="P46" s="346"/>
      <c r="Q46" s="346"/>
      <c r="R46" s="346"/>
      <c r="S46" s="346"/>
      <c r="T46" s="346"/>
      <c r="U46" s="346"/>
      <c r="V46" s="346"/>
      <c r="W46" s="346"/>
      <c r="X46" s="346"/>
      <c r="Y46" s="346"/>
      <c r="Z46" s="346"/>
      <c r="AA46" s="346"/>
      <c r="AB46" s="346"/>
      <c r="AC46" s="346"/>
      <c r="AD46" s="346"/>
      <c r="AE46" s="346"/>
    </row>
    <row r="47" spans="1:31" ht="15" customHeight="1">
      <c r="A47" s="345" t="s">
        <v>450</v>
      </c>
      <c r="B47" s="347"/>
      <c r="C47" s="346"/>
      <c r="D47" s="347"/>
      <c r="E47" s="347"/>
      <c r="F47" s="408">
        <f t="shared" si="1"/>
        <v>0</v>
      </c>
      <c r="G47" s="408">
        <f t="shared" si="2"/>
        <v>0</v>
      </c>
      <c r="H47" s="408">
        <f t="shared" si="3"/>
        <v>0</v>
      </c>
      <c r="I47" s="346"/>
      <c r="J47" s="346"/>
      <c r="K47" s="346"/>
      <c r="L47" s="346"/>
      <c r="M47" s="346"/>
      <c r="N47" s="346"/>
      <c r="O47" s="346"/>
      <c r="P47" s="346"/>
      <c r="Q47" s="346"/>
      <c r="R47" s="346"/>
      <c r="S47" s="346"/>
      <c r="T47" s="346"/>
      <c r="U47" s="346"/>
      <c r="V47" s="346"/>
      <c r="W47" s="346"/>
      <c r="X47" s="346"/>
      <c r="Y47" s="346"/>
      <c r="Z47" s="346"/>
      <c r="AA47" s="346"/>
      <c r="AB47" s="346"/>
      <c r="AC47" s="346"/>
      <c r="AD47" s="346"/>
      <c r="AE47" s="346"/>
    </row>
    <row r="48" spans="1:31" ht="15" customHeight="1">
      <c r="A48" s="345" t="s">
        <v>451</v>
      </c>
      <c r="B48" s="347"/>
      <c r="C48" s="346"/>
      <c r="D48" s="347"/>
      <c r="E48" s="347"/>
      <c r="F48" s="408">
        <f t="shared" si="1"/>
        <v>0</v>
      </c>
      <c r="G48" s="408">
        <f t="shared" si="2"/>
        <v>0</v>
      </c>
      <c r="H48" s="408">
        <f t="shared" si="3"/>
        <v>0</v>
      </c>
      <c r="I48" s="346"/>
      <c r="J48" s="346"/>
      <c r="K48" s="346"/>
      <c r="L48" s="346"/>
      <c r="M48" s="346"/>
      <c r="N48" s="346"/>
      <c r="O48" s="346"/>
      <c r="P48" s="346"/>
      <c r="Q48" s="346"/>
      <c r="R48" s="346"/>
      <c r="S48" s="346"/>
      <c r="T48" s="346"/>
      <c r="U48" s="346"/>
      <c r="V48" s="346"/>
      <c r="W48" s="346"/>
      <c r="X48" s="346"/>
      <c r="Y48" s="346"/>
      <c r="Z48" s="346"/>
      <c r="AA48" s="346"/>
      <c r="AB48" s="346"/>
      <c r="AC48" s="346"/>
      <c r="AD48" s="346"/>
      <c r="AE48" s="346"/>
    </row>
    <row r="49" spans="1:31" ht="15" customHeight="1">
      <c r="A49" s="345" t="s">
        <v>452</v>
      </c>
      <c r="B49" s="347"/>
      <c r="C49" s="346"/>
      <c r="D49" s="347"/>
      <c r="E49" s="347"/>
      <c r="F49" s="408">
        <f t="shared" si="1"/>
        <v>0</v>
      </c>
      <c r="G49" s="408">
        <f t="shared" si="2"/>
        <v>0</v>
      </c>
      <c r="H49" s="408">
        <f t="shared" si="3"/>
        <v>0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  <c r="S49" s="346"/>
      <c r="T49" s="346"/>
      <c r="U49" s="346"/>
      <c r="V49" s="346"/>
      <c r="W49" s="346"/>
      <c r="X49" s="346"/>
      <c r="Y49" s="346"/>
      <c r="Z49" s="346"/>
      <c r="AA49" s="346"/>
      <c r="AB49" s="346"/>
      <c r="AC49" s="346"/>
      <c r="AD49" s="346"/>
      <c r="AE49" s="346"/>
    </row>
    <row r="50" spans="1:31" ht="15" customHeight="1">
      <c r="A50" s="345" t="s">
        <v>453</v>
      </c>
      <c r="B50" s="347"/>
      <c r="C50" s="346"/>
      <c r="D50" s="347"/>
      <c r="E50" s="347"/>
      <c r="F50" s="408">
        <f t="shared" si="1"/>
        <v>0</v>
      </c>
      <c r="G50" s="408">
        <f t="shared" si="2"/>
        <v>0</v>
      </c>
      <c r="H50" s="408">
        <f t="shared" si="3"/>
        <v>0</v>
      </c>
      <c r="I50" s="346"/>
      <c r="J50" s="346"/>
      <c r="K50" s="346"/>
      <c r="L50" s="346"/>
      <c r="M50" s="346"/>
      <c r="N50" s="346"/>
      <c r="O50" s="346"/>
      <c r="P50" s="346"/>
      <c r="Q50" s="346"/>
      <c r="R50" s="346"/>
      <c r="S50" s="346"/>
      <c r="T50" s="346"/>
      <c r="U50" s="346"/>
      <c r="V50" s="346"/>
      <c r="W50" s="346"/>
      <c r="X50" s="346"/>
      <c r="Y50" s="346"/>
      <c r="Z50" s="346"/>
      <c r="AA50" s="346"/>
      <c r="AB50" s="346"/>
      <c r="AC50" s="346"/>
      <c r="AD50" s="346"/>
      <c r="AE50" s="346"/>
    </row>
    <row r="51" spans="1:31" ht="15" customHeight="1">
      <c r="A51" s="345" t="s">
        <v>454</v>
      </c>
      <c r="B51" s="347"/>
      <c r="C51" s="346"/>
      <c r="D51" s="347"/>
      <c r="E51" s="347"/>
      <c r="F51" s="408">
        <f t="shared" si="1"/>
        <v>0</v>
      </c>
      <c r="G51" s="408">
        <f t="shared" si="2"/>
        <v>0</v>
      </c>
      <c r="H51" s="408">
        <f t="shared" si="3"/>
        <v>0</v>
      </c>
      <c r="I51" s="346"/>
      <c r="J51" s="346"/>
      <c r="K51" s="346"/>
      <c r="L51" s="346"/>
      <c r="M51" s="346"/>
      <c r="N51" s="346"/>
      <c r="O51" s="346"/>
      <c r="P51" s="346"/>
      <c r="Q51" s="346"/>
      <c r="R51" s="346"/>
      <c r="S51" s="346"/>
      <c r="T51" s="346"/>
      <c r="U51" s="346"/>
      <c r="V51" s="346"/>
      <c r="W51" s="346"/>
      <c r="X51" s="346"/>
      <c r="Y51" s="346"/>
      <c r="Z51" s="346"/>
      <c r="AA51" s="346"/>
      <c r="AB51" s="346"/>
      <c r="AC51" s="346"/>
      <c r="AD51" s="346"/>
      <c r="AE51" s="346"/>
    </row>
    <row r="52" spans="1:31" ht="15" customHeight="1">
      <c r="A52" s="345" t="s">
        <v>455</v>
      </c>
      <c r="B52" s="347"/>
      <c r="C52" s="346"/>
      <c r="D52" s="347"/>
      <c r="E52" s="347"/>
      <c r="F52" s="408">
        <f t="shared" si="1"/>
        <v>0</v>
      </c>
      <c r="G52" s="408">
        <f t="shared" si="2"/>
        <v>0</v>
      </c>
      <c r="H52" s="408">
        <f t="shared" si="3"/>
        <v>0</v>
      </c>
      <c r="I52" s="346"/>
      <c r="J52" s="346"/>
      <c r="K52" s="346"/>
      <c r="L52" s="346"/>
      <c r="M52" s="346"/>
      <c r="N52" s="346"/>
      <c r="O52" s="346"/>
      <c r="P52" s="346"/>
      <c r="Q52" s="346"/>
      <c r="R52" s="346"/>
      <c r="S52" s="346"/>
      <c r="T52" s="346"/>
      <c r="U52" s="346"/>
      <c r="V52" s="346"/>
      <c r="W52" s="346"/>
      <c r="X52" s="346"/>
      <c r="Y52" s="346"/>
      <c r="Z52" s="346"/>
      <c r="AA52" s="346"/>
      <c r="AB52" s="346"/>
      <c r="AC52" s="346"/>
      <c r="AD52" s="346"/>
      <c r="AE52" s="346"/>
    </row>
    <row r="53" spans="1:31" ht="15" customHeight="1">
      <c r="A53" s="345" t="s">
        <v>456</v>
      </c>
      <c r="B53" s="347"/>
      <c r="C53" s="346"/>
      <c r="D53" s="347"/>
      <c r="E53" s="347"/>
      <c r="F53" s="408">
        <f t="shared" si="1"/>
        <v>0</v>
      </c>
      <c r="G53" s="408">
        <f t="shared" si="2"/>
        <v>0</v>
      </c>
      <c r="H53" s="408">
        <f t="shared" si="3"/>
        <v>0</v>
      </c>
      <c r="I53" s="346"/>
      <c r="J53" s="346"/>
      <c r="K53" s="346"/>
      <c r="L53" s="346"/>
      <c r="M53" s="346"/>
      <c r="N53" s="346"/>
      <c r="O53" s="346"/>
      <c r="P53" s="346"/>
      <c r="Q53" s="346"/>
      <c r="R53" s="346"/>
      <c r="S53" s="346"/>
      <c r="T53" s="346"/>
      <c r="U53" s="346"/>
      <c r="V53" s="346"/>
      <c r="W53" s="346"/>
      <c r="X53" s="346"/>
      <c r="Y53" s="346"/>
      <c r="Z53" s="346"/>
      <c r="AA53" s="346"/>
      <c r="AB53" s="346"/>
      <c r="AC53" s="346"/>
      <c r="AD53" s="346"/>
      <c r="AE53" s="346"/>
    </row>
    <row r="54" spans="1:31" ht="15" customHeight="1">
      <c r="A54" s="345" t="s">
        <v>457</v>
      </c>
      <c r="B54" s="347"/>
      <c r="C54" s="346"/>
      <c r="D54" s="347"/>
      <c r="E54" s="347"/>
      <c r="F54" s="408">
        <f t="shared" si="1"/>
        <v>0</v>
      </c>
      <c r="G54" s="408">
        <f t="shared" si="2"/>
        <v>0</v>
      </c>
      <c r="H54" s="408">
        <f t="shared" si="3"/>
        <v>0</v>
      </c>
      <c r="I54" s="346"/>
      <c r="J54" s="346"/>
      <c r="K54" s="346"/>
      <c r="L54" s="346"/>
      <c r="M54" s="346"/>
      <c r="N54" s="346"/>
      <c r="O54" s="346"/>
      <c r="P54" s="346"/>
      <c r="Q54" s="346"/>
      <c r="R54" s="346"/>
      <c r="S54" s="346"/>
      <c r="T54" s="346"/>
      <c r="U54" s="346"/>
      <c r="V54" s="346"/>
      <c r="W54" s="346"/>
      <c r="X54" s="346"/>
      <c r="Y54" s="346"/>
      <c r="Z54" s="346"/>
      <c r="AA54" s="346"/>
      <c r="AB54" s="346"/>
      <c r="AC54" s="346"/>
      <c r="AD54" s="346"/>
      <c r="AE54" s="346"/>
    </row>
    <row r="55" spans="1:31" ht="15" customHeight="1">
      <c r="A55" s="345" t="s">
        <v>458</v>
      </c>
      <c r="B55" s="347"/>
      <c r="C55" s="346"/>
      <c r="D55" s="347"/>
      <c r="E55" s="347"/>
      <c r="F55" s="408">
        <f t="shared" si="1"/>
        <v>0</v>
      </c>
      <c r="G55" s="408">
        <f t="shared" si="2"/>
        <v>0</v>
      </c>
      <c r="H55" s="408">
        <f t="shared" si="3"/>
        <v>0</v>
      </c>
      <c r="I55" s="346"/>
      <c r="J55" s="346"/>
      <c r="K55" s="346"/>
      <c r="L55" s="346"/>
      <c r="M55" s="346"/>
      <c r="N55" s="346"/>
      <c r="O55" s="346"/>
      <c r="P55" s="346"/>
      <c r="Q55" s="346"/>
      <c r="R55" s="346"/>
      <c r="S55" s="346"/>
      <c r="T55" s="346"/>
      <c r="U55" s="346"/>
      <c r="V55" s="346"/>
      <c r="W55" s="346"/>
      <c r="X55" s="346"/>
      <c r="Y55" s="346"/>
      <c r="Z55" s="346"/>
      <c r="AA55" s="346"/>
      <c r="AB55" s="346"/>
      <c r="AC55" s="346"/>
      <c r="AD55" s="346"/>
      <c r="AE55" s="346"/>
    </row>
    <row r="56" spans="1:31" ht="15" customHeight="1">
      <c r="A56" s="345" t="s">
        <v>459</v>
      </c>
      <c r="B56" s="347"/>
      <c r="C56" s="346"/>
      <c r="D56" s="347"/>
      <c r="E56" s="347"/>
      <c r="F56" s="408">
        <f t="shared" si="1"/>
        <v>0</v>
      </c>
      <c r="G56" s="408">
        <f t="shared" si="2"/>
        <v>0</v>
      </c>
      <c r="H56" s="408">
        <f t="shared" si="3"/>
        <v>0</v>
      </c>
      <c r="I56" s="346"/>
      <c r="J56" s="346"/>
      <c r="K56" s="346"/>
      <c r="L56" s="346"/>
      <c r="M56" s="346"/>
      <c r="N56" s="346"/>
      <c r="O56" s="346"/>
      <c r="P56" s="346"/>
      <c r="Q56" s="346"/>
      <c r="R56" s="346"/>
      <c r="S56" s="346"/>
      <c r="T56" s="346"/>
      <c r="U56" s="346"/>
      <c r="V56" s="346"/>
      <c r="W56" s="346"/>
      <c r="X56" s="346"/>
      <c r="Y56" s="346"/>
      <c r="Z56" s="346"/>
      <c r="AA56" s="346"/>
      <c r="AB56" s="346"/>
      <c r="AC56" s="346"/>
      <c r="AD56" s="346"/>
      <c r="AE56" s="346"/>
    </row>
    <row r="57" spans="1:31" ht="15" customHeight="1">
      <c r="A57" s="345" t="s">
        <v>460</v>
      </c>
      <c r="B57" s="347"/>
      <c r="C57" s="346"/>
      <c r="D57" s="347"/>
      <c r="E57" s="347"/>
      <c r="F57" s="408">
        <f t="shared" si="1"/>
        <v>0</v>
      </c>
      <c r="G57" s="408">
        <f t="shared" si="2"/>
        <v>0</v>
      </c>
      <c r="H57" s="408">
        <f t="shared" si="3"/>
        <v>0</v>
      </c>
      <c r="I57" s="346"/>
      <c r="J57" s="346"/>
      <c r="K57" s="346"/>
      <c r="L57" s="346"/>
      <c r="M57" s="346"/>
      <c r="N57" s="346"/>
      <c r="O57" s="346"/>
      <c r="P57" s="346"/>
      <c r="Q57" s="346"/>
      <c r="R57" s="346"/>
      <c r="S57" s="346"/>
      <c r="T57" s="346"/>
      <c r="U57" s="346"/>
      <c r="V57" s="346"/>
      <c r="W57" s="346"/>
      <c r="X57" s="346"/>
      <c r="Y57" s="346"/>
      <c r="Z57" s="346"/>
      <c r="AA57" s="346"/>
      <c r="AB57" s="346"/>
      <c r="AC57" s="346"/>
      <c r="AD57" s="346"/>
      <c r="AE57" s="346"/>
    </row>
    <row r="58" spans="1:31" ht="15" customHeight="1">
      <c r="A58" s="345" t="s">
        <v>461</v>
      </c>
      <c r="B58" s="347"/>
      <c r="C58" s="346"/>
      <c r="D58" s="347"/>
      <c r="E58" s="347"/>
      <c r="F58" s="408">
        <f t="shared" si="1"/>
        <v>0</v>
      </c>
      <c r="G58" s="408">
        <f t="shared" si="2"/>
        <v>0</v>
      </c>
      <c r="H58" s="408">
        <f t="shared" si="3"/>
        <v>0</v>
      </c>
      <c r="I58" s="346"/>
      <c r="J58" s="346"/>
      <c r="K58" s="346"/>
      <c r="L58" s="346"/>
      <c r="M58" s="346"/>
      <c r="N58" s="346"/>
      <c r="O58" s="346"/>
      <c r="P58" s="346"/>
      <c r="Q58" s="346"/>
      <c r="R58" s="346"/>
      <c r="S58" s="346"/>
      <c r="T58" s="346"/>
      <c r="U58" s="346"/>
      <c r="V58" s="346"/>
      <c r="W58" s="346"/>
      <c r="X58" s="346"/>
      <c r="Y58" s="346"/>
      <c r="Z58" s="346"/>
      <c r="AA58" s="346"/>
      <c r="AB58" s="346"/>
      <c r="AC58" s="346"/>
      <c r="AD58" s="346"/>
      <c r="AE58" s="346"/>
    </row>
    <row r="59" spans="1:31" ht="15" customHeight="1">
      <c r="A59" s="345" t="s">
        <v>462</v>
      </c>
      <c r="B59" s="347"/>
      <c r="C59" s="346"/>
      <c r="D59" s="347"/>
      <c r="E59" s="347"/>
      <c r="F59" s="408">
        <f t="shared" si="1"/>
        <v>0</v>
      </c>
      <c r="G59" s="408">
        <f t="shared" si="2"/>
        <v>0</v>
      </c>
      <c r="H59" s="408">
        <f t="shared" si="3"/>
        <v>0</v>
      </c>
      <c r="I59" s="346"/>
      <c r="J59" s="346"/>
      <c r="K59" s="346"/>
      <c r="L59" s="346"/>
      <c r="M59" s="346"/>
      <c r="N59" s="346"/>
      <c r="O59" s="346"/>
      <c r="P59" s="346"/>
      <c r="Q59" s="346"/>
      <c r="R59" s="346"/>
      <c r="S59" s="346"/>
      <c r="T59" s="346"/>
      <c r="U59" s="346"/>
      <c r="V59" s="346"/>
      <c r="W59" s="346"/>
      <c r="X59" s="346"/>
      <c r="Y59" s="346"/>
      <c r="Z59" s="346"/>
      <c r="AA59" s="346"/>
      <c r="AB59" s="346"/>
      <c r="AC59" s="346"/>
      <c r="AD59" s="346"/>
      <c r="AE59" s="346"/>
    </row>
    <row r="60" spans="1:31" ht="15" customHeight="1">
      <c r="A60" s="345" t="s">
        <v>463</v>
      </c>
      <c r="B60" s="347"/>
      <c r="C60" s="346"/>
      <c r="D60" s="347"/>
      <c r="E60" s="347"/>
      <c r="F60" s="408">
        <f t="shared" si="1"/>
        <v>0</v>
      </c>
      <c r="G60" s="408">
        <f t="shared" si="2"/>
        <v>0</v>
      </c>
      <c r="H60" s="408">
        <f t="shared" si="3"/>
        <v>0</v>
      </c>
      <c r="I60" s="346"/>
      <c r="J60" s="346"/>
      <c r="K60" s="346"/>
      <c r="L60" s="346"/>
      <c r="M60" s="346"/>
      <c r="N60" s="346"/>
      <c r="O60" s="346"/>
      <c r="P60" s="346"/>
      <c r="Q60" s="346"/>
      <c r="R60" s="346"/>
      <c r="S60" s="346"/>
      <c r="T60" s="346"/>
      <c r="U60" s="346"/>
      <c r="V60" s="346"/>
      <c r="W60" s="346"/>
      <c r="X60" s="346"/>
      <c r="Y60" s="346"/>
      <c r="Z60" s="346"/>
      <c r="AA60" s="346"/>
      <c r="AB60" s="346"/>
      <c r="AC60" s="346"/>
      <c r="AD60" s="346"/>
      <c r="AE60" s="346"/>
    </row>
    <row r="61" spans="1:31" ht="15" customHeight="1">
      <c r="A61" s="345" t="s">
        <v>464</v>
      </c>
      <c r="B61" s="347"/>
      <c r="C61" s="346"/>
      <c r="D61" s="347"/>
      <c r="E61" s="347"/>
      <c r="F61" s="408">
        <f t="shared" si="1"/>
        <v>0</v>
      </c>
      <c r="G61" s="408">
        <f t="shared" si="2"/>
        <v>0</v>
      </c>
      <c r="H61" s="408">
        <f t="shared" si="3"/>
        <v>0</v>
      </c>
      <c r="I61" s="346"/>
      <c r="J61" s="346"/>
      <c r="K61" s="346"/>
      <c r="L61" s="346"/>
      <c r="M61" s="346"/>
      <c r="N61" s="346"/>
      <c r="O61" s="346"/>
      <c r="P61" s="346"/>
      <c r="Q61" s="346"/>
      <c r="R61" s="346"/>
      <c r="S61" s="346"/>
      <c r="T61" s="346"/>
      <c r="U61" s="346"/>
      <c r="V61" s="346"/>
      <c r="W61" s="346"/>
      <c r="X61" s="346"/>
      <c r="Y61" s="346"/>
      <c r="Z61" s="346"/>
      <c r="AA61" s="346"/>
      <c r="AB61" s="346"/>
      <c r="AC61" s="346"/>
      <c r="AD61" s="346"/>
      <c r="AE61" s="346"/>
    </row>
    <row r="62" spans="1:31" ht="15" customHeight="1">
      <c r="A62" s="345" t="s">
        <v>465</v>
      </c>
      <c r="B62" s="347"/>
      <c r="C62" s="346"/>
      <c r="D62" s="347"/>
      <c r="E62" s="347"/>
      <c r="F62" s="408">
        <f t="shared" si="1"/>
        <v>0</v>
      </c>
      <c r="G62" s="408">
        <f t="shared" si="2"/>
        <v>0</v>
      </c>
      <c r="H62" s="408">
        <f t="shared" si="3"/>
        <v>0</v>
      </c>
      <c r="I62" s="346"/>
      <c r="J62" s="346"/>
      <c r="K62" s="346"/>
      <c r="L62" s="346"/>
      <c r="M62" s="346"/>
      <c r="N62" s="346"/>
      <c r="O62" s="346"/>
      <c r="P62" s="346"/>
      <c r="Q62" s="346"/>
      <c r="R62" s="346"/>
      <c r="S62" s="346"/>
      <c r="T62" s="346"/>
      <c r="U62" s="346"/>
      <c r="V62" s="346"/>
      <c r="W62" s="346"/>
      <c r="X62" s="346"/>
      <c r="Y62" s="346"/>
      <c r="Z62" s="346"/>
      <c r="AA62" s="346"/>
      <c r="AB62" s="346"/>
      <c r="AC62" s="346"/>
      <c r="AD62" s="346"/>
      <c r="AE62" s="346"/>
    </row>
    <row r="63" spans="1:31" ht="15" customHeight="1">
      <c r="A63" s="345" t="s">
        <v>466</v>
      </c>
      <c r="B63" s="347"/>
      <c r="C63" s="346"/>
      <c r="D63" s="347"/>
      <c r="E63" s="347"/>
      <c r="F63" s="408">
        <f t="shared" si="1"/>
        <v>0</v>
      </c>
      <c r="G63" s="408">
        <f t="shared" si="2"/>
        <v>0</v>
      </c>
      <c r="H63" s="408">
        <f t="shared" si="3"/>
        <v>0</v>
      </c>
      <c r="I63" s="346"/>
      <c r="J63" s="346"/>
      <c r="K63" s="346"/>
      <c r="L63" s="346"/>
      <c r="M63" s="346"/>
      <c r="N63" s="346"/>
      <c r="O63" s="346"/>
      <c r="P63" s="346"/>
      <c r="Q63" s="346"/>
      <c r="R63" s="346"/>
      <c r="S63" s="346"/>
      <c r="T63" s="346"/>
      <c r="U63" s="346"/>
      <c r="V63" s="346"/>
      <c r="W63" s="346"/>
      <c r="X63" s="346"/>
      <c r="Y63" s="346"/>
      <c r="Z63" s="346"/>
      <c r="AA63" s="346"/>
      <c r="AB63" s="346"/>
      <c r="AC63" s="346"/>
      <c r="AD63" s="346"/>
      <c r="AE63" s="346"/>
    </row>
    <row r="64" spans="1:31" ht="15" customHeight="1">
      <c r="A64" s="345" t="s">
        <v>467</v>
      </c>
      <c r="B64" s="347"/>
      <c r="C64" s="346"/>
      <c r="D64" s="347"/>
      <c r="E64" s="347"/>
      <c r="F64" s="408">
        <f t="shared" si="1"/>
        <v>0</v>
      </c>
      <c r="G64" s="408">
        <f t="shared" si="2"/>
        <v>0</v>
      </c>
      <c r="H64" s="408">
        <f t="shared" si="3"/>
        <v>0</v>
      </c>
      <c r="I64" s="346"/>
      <c r="J64" s="346"/>
      <c r="K64" s="346"/>
      <c r="L64" s="346"/>
      <c r="M64" s="346"/>
      <c r="N64" s="346"/>
      <c r="O64" s="346"/>
      <c r="P64" s="346"/>
      <c r="Q64" s="346"/>
      <c r="R64" s="346"/>
      <c r="S64" s="346"/>
      <c r="T64" s="346"/>
      <c r="U64" s="346"/>
      <c r="V64" s="346"/>
      <c r="W64" s="346"/>
      <c r="X64" s="346"/>
      <c r="Y64" s="346"/>
      <c r="Z64" s="346"/>
      <c r="AA64" s="346"/>
      <c r="AB64" s="346"/>
      <c r="AC64" s="346"/>
      <c r="AD64" s="346"/>
      <c r="AE64" s="346"/>
    </row>
    <row r="65" spans="1:31" ht="15" customHeight="1">
      <c r="A65" s="345" t="s">
        <v>468</v>
      </c>
      <c r="B65" s="347"/>
      <c r="C65" s="346"/>
      <c r="D65" s="347"/>
      <c r="E65" s="347"/>
      <c r="F65" s="408">
        <f t="shared" si="1"/>
        <v>0</v>
      </c>
      <c r="G65" s="408">
        <f t="shared" si="2"/>
        <v>0</v>
      </c>
      <c r="H65" s="408">
        <f t="shared" si="3"/>
        <v>0</v>
      </c>
      <c r="I65" s="346"/>
      <c r="J65" s="346"/>
      <c r="K65" s="346"/>
      <c r="L65" s="346"/>
      <c r="M65" s="346"/>
      <c r="N65" s="346"/>
      <c r="O65" s="346"/>
      <c r="P65" s="346"/>
      <c r="Q65" s="346"/>
      <c r="R65" s="346"/>
      <c r="S65" s="346"/>
      <c r="T65" s="346"/>
      <c r="U65" s="346"/>
      <c r="V65" s="346"/>
      <c r="W65" s="346"/>
      <c r="X65" s="346"/>
      <c r="Y65" s="346"/>
      <c r="Z65" s="346"/>
      <c r="AA65" s="346"/>
      <c r="AB65" s="346"/>
      <c r="AC65" s="346"/>
      <c r="AD65" s="346"/>
      <c r="AE65" s="346"/>
    </row>
    <row r="66" spans="1:31" ht="15" customHeight="1">
      <c r="A66" s="345" t="s">
        <v>469</v>
      </c>
      <c r="B66" s="347"/>
      <c r="C66" s="346"/>
      <c r="D66" s="347"/>
      <c r="E66" s="347"/>
      <c r="F66" s="408">
        <f t="shared" si="1"/>
        <v>0</v>
      </c>
      <c r="G66" s="408">
        <f t="shared" si="2"/>
        <v>0</v>
      </c>
      <c r="H66" s="408">
        <f t="shared" si="3"/>
        <v>0</v>
      </c>
      <c r="I66" s="346"/>
      <c r="J66" s="346"/>
      <c r="K66" s="346"/>
      <c r="L66" s="346"/>
      <c r="M66" s="346"/>
      <c r="N66" s="346"/>
      <c r="O66" s="346"/>
      <c r="P66" s="346"/>
      <c r="Q66" s="346"/>
      <c r="R66" s="346"/>
      <c r="S66" s="346"/>
      <c r="T66" s="346"/>
      <c r="U66" s="346"/>
      <c r="V66" s="346"/>
      <c r="W66" s="346"/>
      <c r="X66" s="346"/>
      <c r="Y66" s="346"/>
      <c r="Z66" s="346"/>
      <c r="AA66" s="346"/>
      <c r="AB66" s="346"/>
      <c r="AC66" s="346"/>
      <c r="AD66" s="346"/>
      <c r="AE66" s="346"/>
    </row>
    <row r="67" spans="1:31" ht="15" customHeight="1">
      <c r="A67" s="345" t="s">
        <v>470</v>
      </c>
      <c r="B67" s="347"/>
      <c r="C67" s="346"/>
      <c r="D67" s="347"/>
      <c r="E67" s="347"/>
      <c r="F67" s="408">
        <f t="shared" si="1"/>
        <v>0</v>
      </c>
      <c r="G67" s="408">
        <f t="shared" si="2"/>
        <v>0</v>
      </c>
      <c r="H67" s="408">
        <f t="shared" si="3"/>
        <v>0</v>
      </c>
      <c r="I67" s="346"/>
      <c r="J67" s="346"/>
      <c r="K67" s="346"/>
      <c r="L67" s="346"/>
      <c r="M67" s="346"/>
      <c r="N67" s="346"/>
      <c r="O67" s="346"/>
      <c r="P67" s="346"/>
      <c r="Q67" s="346"/>
      <c r="R67" s="346"/>
      <c r="S67" s="346"/>
      <c r="T67" s="346"/>
      <c r="U67" s="346"/>
      <c r="V67" s="346"/>
      <c r="W67" s="346"/>
      <c r="X67" s="346"/>
      <c r="Y67" s="346"/>
      <c r="Z67" s="346"/>
      <c r="AA67" s="346"/>
      <c r="AB67" s="346"/>
      <c r="AC67" s="346"/>
      <c r="AD67" s="346"/>
      <c r="AE67" s="346"/>
    </row>
    <row r="68" spans="1:31" ht="15" customHeight="1">
      <c r="A68" s="345" t="s">
        <v>471</v>
      </c>
      <c r="B68" s="347"/>
      <c r="C68" s="346"/>
      <c r="D68" s="347"/>
      <c r="E68" s="347"/>
      <c r="F68" s="408">
        <f t="shared" si="1"/>
        <v>0</v>
      </c>
      <c r="G68" s="408">
        <f t="shared" si="2"/>
        <v>0</v>
      </c>
      <c r="H68" s="408">
        <f t="shared" si="3"/>
        <v>0</v>
      </c>
      <c r="I68" s="346"/>
      <c r="J68" s="346"/>
      <c r="K68" s="346"/>
      <c r="L68" s="346"/>
      <c r="M68" s="346"/>
      <c r="N68" s="346"/>
      <c r="O68" s="346"/>
      <c r="P68" s="346"/>
      <c r="Q68" s="346"/>
      <c r="R68" s="346"/>
      <c r="S68" s="346"/>
      <c r="T68" s="346"/>
      <c r="U68" s="346"/>
      <c r="V68" s="346"/>
      <c r="W68" s="346"/>
      <c r="X68" s="346"/>
      <c r="Y68" s="346"/>
      <c r="Z68" s="346"/>
      <c r="AA68" s="346"/>
      <c r="AB68" s="346"/>
      <c r="AC68" s="346"/>
      <c r="AD68" s="346"/>
      <c r="AE68" s="346"/>
    </row>
    <row r="69" spans="1:31" ht="15" customHeight="1">
      <c r="A69" s="345" t="s">
        <v>472</v>
      </c>
      <c r="B69" s="347"/>
      <c r="C69" s="346"/>
      <c r="D69" s="347"/>
      <c r="E69" s="347"/>
      <c r="F69" s="408">
        <f t="shared" si="1"/>
        <v>0</v>
      </c>
      <c r="G69" s="408">
        <f t="shared" si="2"/>
        <v>0</v>
      </c>
      <c r="H69" s="408">
        <f t="shared" si="3"/>
        <v>0</v>
      </c>
      <c r="I69" s="346"/>
      <c r="J69" s="346"/>
      <c r="K69" s="346"/>
      <c r="L69" s="346"/>
      <c r="M69" s="346"/>
      <c r="N69" s="346"/>
      <c r="O69" s="346"/>
      <c r="P69" s="346"/>
      <c r="Q69" s="346"/>
      <c r="R69" s="346"/>
      <c r="S69" s="346"/>
      <c r="T69" s="346"/>
      <c r="U69" s="346"/>
      <c r="V69" s="346"/>
      <c r="W69" s="346"/>
      <c r="X69" s="346"/>
      <c r="Y69" s="346"/>
      <c r="Z69" s="346"/>
      <c r="AA69" s="346"/>
      <c r="AB69" s="346"/>
      <c r="AC69" s="346"/>
      <c r="AD69" s="346"/>
      <c r="AE69" s="346"/>
    </row>
    <row r="70" spans="1:31" ht="15" customHeight="1">
      <c r="A70" s="345" t="s">
        <v>473</v>
      </c>
      <c r="B70" s="347"/>
      <c r="C70" s="346"/>
      <c r="D70" s="347"/>
      <c r="E70" s="347"/>
      <c r="F70" s="408">
        <f t="shared" si="1"/>
        <v>0</v>
      </c>
      <c r="G70" s="408">
        <f t="shared" si="2"/>
        <v>0</v>
      </c>
      <c r="H70" s="408">
        <f t="shared" si="3"/>
        <v>0</v>
      </c>
      <c r="I70" s="346"/>
      <c r="J70" s="346"/>
      <c r="K70" s="346"/>
      <c r="L70" s="346"/>
      <c r="M70" s="346"/>
      <c r="N70" s="346"/>
      <c r="O70" s="346"/>
      <c r="P70" s="346"/>
      <c r="Q70" s="346"/>
      <c r="R70" s="346"/>
      <c r="S70" s="346"/>
      <c r="T70" s="346"/>
      <c r="U70" s="346"/>
      <c r="V70" s="346"/>
      <c r="W70" s="346"/>
      <c r="X70" s="346"/>
      <c r="Y70" s="346"/>
      <c r="Z70" s="346"/>
      <c r="AA70" s="346"/>
      <c r="AB70" s="346"/>
      <c r="AC70" s="346"/>
      <c r="AD70" s="346"/>
      <c r="AE70" s="346"/>
    </row>
    <row r="71" spans="1:31" ht="15" customHeight="1">
      <c r="A71" s="345" t="s">
        <v>474</v>
      </c>
      <c r="B71" s="347"/>
      <c r="C71" s="346"/>
      <c r="D71" s="347"/>
      <c r="E71" s="347"/>
      <c r="F71" s="408">
        <f t="shared" si="1"/>
        <v>0</v>
      </c>
      <c r="G71" s="408">
        <f t="shared" si="2"/>
        <v>0</v>
      </c>
      <c r="H71" s="408">
        <f t="shared" si="3"/>
        <v>0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  <c r="S71" s="346"/>
      <c r="T71" s="346"/>
      <c r="U71" s="346"/>
      <c r="V71" s="346"/>
      <c r="W71" s="346"/>
      <c r="X71" s="346"/>
      <c r="Y71" s="346"/>
      <c r="Z71" s="346"/>
      <c r="AA71" s="346"/>
      <c r="AB71" s="346"/>
      <c r="AC71" s="346"/>
      <c r="AD71" s="346"/>
      <c r="AE71" s="346"/>
    </row>
    <row r="72" spans="1:31" ht="15" customHeight="1">
      <c r="A72" s="345" t="s">
        <v>475</v>
      </c>
      <c r="B72" s="347"/>
      <c r="C72" s="346"/>
      <c r="D72" s="347"/>
      <c r="E72" s="347"/>
      <c r="F72" s="408">
        <f t="shared" si="1"/>
        <v>0</v>
      </c>
      <c r="G72" s="408">
        <f t="shared" si="2"/>
        <v>0</v>
      </c>
      <c r="H72" s="408">
        <f t="shared" si="3"/>
        <v>0</v>
      </c>
      <c r="I72" s="346"/>
      <c r="J72" s="346"/>
      <c r="K72" s="346"/>
      <c r="L72" s="346"/>
      <c r="M72" s="346"/>
      <c r="N72" s="346"/>
      <c r="O72" s="346"/>
      <c r="P72" s="346"/>
      <c r="Q72" s="346"/>
      <c r="R72" s="346"/>
      <c r="S72" s="346"/>
      <c r="T72" s="346"/>
      <c r="U72" s="346"/>
      <c r="V72" s="346"/>
      <c r="W72" s="346"/>
      <c r="X72" s="346"/>
      <c r="Y72" s="346"/>
      <c r="Z72" s="346"/>
      <c r="AA72" s="346"/>
      <c r="AB72" s="346"/>
      <c r="AC72" s="346"/>
      <c r="AD72" s="346"/>
      <c r="AE72" s="346"/>
    </row>
    <row r="73" spans="1:31" ht="15" customHeight="1">
      <c r="A73" s="345" t="s">
        <v>476</v>
      </c>
      <c r="B73" s="347"/>
      <c r="C73" s="346"/>
      <c r="D73" s="347"/>
      <c r="E73" s="347"/>
      <c r="F73" s="408">
        <f t="shared" si="1"/>
        <v>0</v>
      </c>
      <c r="G73" s="408">
        <f t="shared" si="2"/>
        <v>0</v>
      </c>
      <c r="H73" s="408">
        <f t="shared" si="3"/>
        <v>0</v>
      </c>
      <c r="I73" s="346"/>
      <c r="J73" s="346"/>
      <c r="K73" s="346"/>
      <c r="L73" s="346"/>
      <c r="M73" s="346"/>
      <c r="N73" s="346"/>
      <c r="O73" s="346"/>
      <c r="P73" s="346"/>
      <c r="Q73" s="346"/>
      <c r="R73" s="346"/>
      <c r="S73" s="346"/>
      <c r="T73" s="346"/>
      <c r="U73" s="346"/>
      <c r="V73" s="346"/>
      <c r="W73" s="346"/>
      <c r="X73" s="346"/>
      <c r="Y73" s="346"/>
      <c r="Z73" s="346"/>
      <c r="AA73" s="346"/>
      <c r="AB73" s="346"/>
      <c r="AC73" s="346"/>
      <c r="AD73" s="346"/>
      <c r="AE73" s="346"/>
    </row>
    <row r="74" spans="1:31" ht="15" customHeight="1">
      <c r="A74" s="345" t="s">
        <v>477</v>
      </c>
      <c r="B74" s="347"/>
      <c r="C74" s="346"/>
      <c r="D74" s="347"/>
      <c r="E74" s="347"/>
      <c r="F74" s="408">
        <f t="shared" si="1"/>
        <v>0</v>
      </c>
      <c r="G74" s="408">
        <f t="shared" si="2"/>
        <v>0</v>
      </c>
      <c r="H74" s="408">
        <f t="shared" si="3"/>
        <v>0</v>
      </c>
      <c r="I74" s="346"/>
      <c r="J74" s="346"/>
      <c r="K74" s="346"/>
      <c r="L74" s="346"/>
      <c r="M74" s="346"/>
      <c r="N74" s="346"/>
      <c r="O74" s="346"/>
      <c r="P74" s="346"/>
      <c r="Q74" s="346"/>
      <c r="R74" s="346"/>
      <c r="S74" s="346"/>
      <c r="T74" s="346"/>
      <c r="U74" s="346"/>
      <c r="V74" s="346"/>
      <c r="W74" s="346"/>
      <c r="X74" s="346"/>
      <c r="Y74" s="346"/>
      <c r="Z74" s="346"/>
      <c r="AA74" s="346"/>
      <c r="AB74" s="346"/>
      <c r="AC74" s="346"/>
      <c r="AD74" s="346"/>
      <c r="AE74" s="346"/>
    </row>
    <row r="75" spans="1:31" ht="15" customHeight="1">
      <c r="A75" s="345" t="s">
        <v>478</v>
      </c>
      <c r="B75" s="347"/>
      <c r="C75" s="346"/>
      <c r="D75" s="347"/>
      <c r="E75" s="347"/>
      <c r="F75" s="408">
        <f aca="true" t="shared" si="4" ref="F75:F138">SUM(I75:U75)</f>
        <v>0</v>
      </c>
      <c r="G75" s="408">
        <f aca="true" t="shared" si="5" ref="G75:G138">SUM(V75:AE75)</f>
        <v>0</v>
      </c>
      <c r="H75" s="408">
        <f aca="true" t="shared" si="6" ref="H75:H138">IF(F75="",IF(G75="","",F75+G75),F75+G75)</f>
        <v>0</v>
      </c>
      <c r="I75" s="346"/>
      <c r="J75" s="346"/>
      <c r="K75" s="346"/>
      <c r="L75" s="346"/>
      <c r="M75" s="346"/>
      <c r="N75" s="346"/>
      <c r="O75" s="346"/>
      <c r="P75" s="346"/>
      <c r="Q75" s="346"/>
      <c r="R75" s="346"/>
      <c r="S75" s="346"/>
      <c r="T75" s="346"/>
      <c r="U75" s="346"/>
      <c r="V75" s="346"/>
      <c r="W75" s="346"/>
      <c r="X75" s="346"/>
      <c r="Y75" s="346"/>
      <c r="Z75" s="346"/>
      <c r="AA75" s="346"/>
      <c r="AB75" s="346"/>
      <c r="AC75" s="346"/>
      <c r="AD75" s="346"/>
      <c r="AE75" s="346"/>
    </row>
    <row r="76" spans="1:31" ht="15" customHeight="1">
      <c r="A76" s="345" t="s">
        <v>479</v>
      </c>
      <c r="B76" s="347"/>
      <c r="C76" s="346"/>
      <c r="D76" s="347"/>
      <c r="E76" s="347"/>
      <c r="F76" s="408">
        <f t="shared" si="4"/>
        <v>0</v>
      </c>
      <c r="G76" s="408">
        <f t="shared" si="5"/>
        <v>0</v>
      </c>
      <c r="H76" s="408">
        <f t="shared" si="6"/>
        <v>0</v>
      </c>
      <c r="I76" s="346"/>
      <c r="J76" s="346"/>
      <c r="K76" s="346"/>
      <c r="L76" s="346"/>
      <c r="M76" s="346"/>
      <c r="N76" s="346"/>
      <c r="O76" s="346"/>
      <c r="P76" s="346"/>
      <c r="Q76" s="346"/>
      <c r="R76" s="346"/>
      <c r="S76" s="346"/>
      <c r="T76" s="346"/>
      <c r="U76" s="346"/>
      <c r="V76" s="346"/>
      <c r="W76" s="346"/>
      <c r="X76" s="346"/>
      <c r="Y76" s="346"/>
      <c r="Z76" s="346"/>
      <c r="AA76" s="346"/>
      <c r="AB76" s="346"/>
      <c r="AC76" s="346"/>
      <c r="AD76" s="346"/>
      <c r="AE76" s="346"/>
    </row>
    <row r="77" spans="1:31" ht="15" customHeight="1">
      <c r="A77" s="345" t="s">
        <v>480</v>
      </c>
      <c r="B77" s="347"/>
      <c r="C77" s="346"/>
      <c r="D77" s="347"/>
      <c r="E77" s="347"/>
      <c r="F77" s="408">
        <f t="shared" si="4"/>
        <v>0</v>
      </c>
      <c r="G77" s="408">
        <f t="shared" si="5"/>
        <v>0</v>
      </c>
      <c r="H77" s="408">
        <f t="shared" si="6"/>
        <v>0</v>
      </c>
      <c r="I77" s="346"/>
      <c r="J77" s="346"/>
      <c r="K77" s="346"/>
      <c r="L77" s="346"/>
      <c r="M77" s="346"/>
      <c r="N77" s="346"/>
      <c r="O77" s="346"/>
      <c r="P77" s="346"/>
      <c r="Q77" s="346"/>
      <c r="R77" s="346"/>
      <c r="S77" s="346"/>
      <c r="T77" s="346"/>
      <c r="U77" s="346"/>
      <c r="V77" s="346"/>
      <c r="W77" s="346"/>
      <c r="X77" s="346"/>
      <c r="Y77" s="346"/>
      <c r="Z77" s="346"/>
      <c r="AA77" s="346"/>
      <c r="AB77" s="346"/>
      <c r="AC77" s="346"/>
      <c r="AD77" s="346"/>
      <c r="AE77" s="346"/>
    </row>
    <row r="78" spans="1:31" ht="15" customHeight="1">
      <c r="A78" s="345" t="s">
        <v>481</v>
      </c>
      <c r="B78" s="347"/>
      <c r="C78" s="346"/>
      <c r="D78" s="347"/>
      <c r="E78" s="347"/>
      <c r="F78" s="408">
        <f t="shared" si="4"/>
        <v>0</v>
      </c>
      <c r="G78" s="408">
        <f t="shared" si="5"/>
        <v>0</v>
      </c>
      <c r="H78" s="408">
        <f t="shared" si="6"/>
        <v>0</v>
      </c>
      <c r="I78" s="346"/>
      <c r="J78" s="346"/>
      <c r="K78" s="346"/>
      <c r="L78" s="346"/>
      <c r="M78" s="346"/>
      <c r="N78" s="346"/>
      <c r="O78" s="346"/>
      <c r="P78" s="346"/>
      <c r="Q78" s="346"/>
      <c r="R78" s="346"/>
      <c r="S78" s="346"/>
      <c r="T78" s="346"/>
      <c r="U78" s="346"/>
      <c r="V78" s="346"/>
      <c r="W78" s="346"/>
      <c r="X78" s="346"/>
      <c r="Y78" s="346"/>
      <c r="Z78" s="346"/>
      <c r="AA78" s="346"/>
      <c r="AB78" s="346"/>
      <c r="AC78" s="346"/>
      <c r="AD78" s="346"/>
      <c r="AE78" s="346"/>
    </row>
    <row r="79" spans="1:31" ht="15" customHeight="1">
      <c r="A79" s="345" t="s">
        <v>482</v>
      </c>
      <c r="B79" s="347"/>
      <c r="C79" s="346"/>
      <c r="D79" s="347"/>
      <c r="E79" s="347"/>
      <c r="F79" s="408">
        <f t="shared" si="4"/>
        <v>0</v>
      </c>
      <c r="G79" s="408">
        <f t="shared" si="5"/>
        <v>0</v>
      </c>
      <c r="H79" s="408">
        <f t="shared" si="6"/>
        <v>0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  <c r="S79" s="346"/>
      <c r="T79" s="346"/>
      <c r="U79" s="346"/>
      <c r="V79" s="346"/>
      <c r="W79" s="346"/>
      <c r="X79" s="346"/>
      <c r="Y79" s="346"/>
      <c r="Z79" s="346"/>
      <c r="AA79" s="346"/>
      <c r="AB79" s="346"/>
      <c r="AC79" s="346"/>
      <c r="AD79" s="346"/>
      <c r="AE79" s="346"/>
    </row>
    <row r="80" spans="1:31" ht="15" customHeight="1">
      <c r="A80" s="345" t="s">
        <v>483</v>
      </c>
      <c r="B80" s="347"/>
      <c r="C80" s="346"/>
      <c r="D80" s="347"/>
      <c r="E80" s="347"/>
      <c r="F80" s="408">
        <f t="shared" si="4"/>
        <v>0</v>
      </c>
      <c r="G80" s="408">
        <f t="shared" si="5"/>
        <v>0</v>
      </c>
      <c r="H80" s="408">
        <f t="shared" si="6"/>
        <v>0</v>
      </c>
      <c r="I80" s="346"/>
      <c r="J80" s="346"/>
      <c r="K80" s="346"/>
      <c r="L80" s="346"/>
      <c r="M80" s="346"/>
      <c r="N80" s="346"/>
      <c r="O80" s="346"/>
      <c r="P80" s="346"/>
      <c r="Q80" s="346"/>
      <c r="R80" s="346"/>
      <c r="S80" s="346"/>
      <c r="T80" s="346"/>
      <c r="U80" s="346"/>
      <c r="V80" s="346"/>
      <c r="W80" s="346"/>
      <c r="X80" s="346"/>
      <c r="Y80" s="346"/>
      <c r="Z80" s="346"/>
      <c r="AA80" s="346"/>
      <c r="AB80" s="346"/>
      <c r="AC80" s="346"/>
      <c r="AD80" s="346"/>
      <c r="AE80" s="346"/>
    </row>
    <row r="81" spans="1:31" ht="15" customHeight="1">
      <c r="A81" s="345" t="s">
        <v>484</v>
      </c>
      <c r="B81" s="347"/>
      <c r="C81" s="346"/>
      <c r="D81" s="347"/>
      <c r="E81" s="347"/>
      <c r="F81" s="408">
        <f t="shared" si="4"/>
        <v>0</v>
      </c>
      <c r="G81" s="408">
        <f t="shared" si="5"/>
        <v>0</v>
      </c>
      <c r="H81" s="408">
        <f t="shared" si="6"/>
        <v>0</v>
      </c>
      <c r="I81" s="346"/>
      <c r="J81" s="346"/>
      <c r="K81" s="346"/>
      <c r="L81" s="346"/>
      <c r="M81" s="346"/>
      <c r="N81" s="346"/>
      <c r="O81" s="346"/>
      <c r="P81" s="346"/>
      <c r="Q81" s="346"/>
      <c r="R81" s="346"/>
      <c r="S81" s="346"/>
      <c r="T81" s="346"/>
      <c r="U81" s="346"/>
      <c r="V81" s="346"/>
      <c r="W81" s="346"/>
      <c r="X81" s="346"/>
      <c r="Y81" s="346"/>
      <c r="Z81" s="346"/>
      <c r="AA81" s="346"/>
      <c r="AB81" s="346"/>
      <c r="AC81" s="346"/>
      <c r="AD81" s="346"/>
      <c r="AE81" s="346"/>
    </row>
    <row r="82" spans="1:31" ht="15" customHeight="1">
      <c r="A82" s="345" t="s">
        <v>485</v>
      </c>
      <c r="B82" s="347"/>
      <c r="C82" s="346"/>
      <c r="D82" s="347"/>
      <c r="E82" s="347"/>
      <c r="F82" s="408">
        <f t="shared" si="4"/>
        <v>0</v>
      </c>
      <c r="G82" s="408">
        <f t="shared" si="5"/>
        <v>0</v>
      </c>
      <c r="H82" s="408">
        <f t="shared" si="6"/>
        <v>0</v>
      </c>
      <c r="I82" s="346"/>
      <c r="J82" s="346"/>
      <c r="K82" s="346"/>
      <c r="L82" s="346"/>
      <c r="M82" s="346"/>
      <c r="N82" s="346"/>
      <c r="O82" s="346"/>
      <c r="P82" s="346"/>
      <c r="Q82" s="346"/>
      <c r="R82" s="346"/>
      <c r="S82" s="346"/>
      <c r="T82" s="346"/>
      <c r="U82" s="346"/>
      <c r="V82" s="346"/>
      <c r="W82" s="346"/>
      <c r="X82" s="346"/>
      <c r="Y82" s="346"/>
      <c r="Z82" s="346"/>
      <c r="AA82" s="346"/>
      <c r="AB82" s="346"/>
      <c r="AC82" s="346"/>
      <c r="AD82" s="346"/>
      <c r="AE82" s="346"/>
    </row>
    <row r="83" spans="1:31" ht="15" customHeight="1">
      <c r="A83" s="345" t="s">
        <v>486</v>
      </c>
      <c r="B83" s="347"/>
      <c r="C83" s="346"/>
      <c r="D83" s="347"/>
      <c r="E83" s="347"/>
      <c r="F83" s="408">
        <f t="shared" si="4"/>
        <v>0</v>
      </c>
      <c r="G83" s="408">
        <f t="shared" si="5"/>
        <v>0</v>
      </c>
      <c r="H83" s="408">
        <f t="shared" si="6"/>
        <v>0</v>
      </c>
      <c r="I83" s="346"/>
      <c r="J83" s="346"/>
      <c r="K83" s="346"/>
      <c r="L83" s="346"/>
      <c r="M83" s="346"/>
      <c r="N83" s="346"/>
      <c r="O83" s="346"/>
      <c r="P83" s="346"/>
      <c r="Q83" s="346"/>
      <c r="R83" s="346"/>
      <c r="S83" s="346"/>
      <c r="T83" s="346"/>
      <c r="U83" s="346"/>
      <c r="V83" s="346"/>
      <c r="W83" s="346"/>
      <c r="X83" s="346"/>
      <c r="Y83" s="346"/>
      <c r="Z83" s="346"/>
      <c r="AA83" s="346"/>
      <c r="AB83" s="346"/>
      <c r="AC83" s="346"/>
      <c r="AD83" s="346"/>
      <c r="AE83" s="346"/>
    </row>
    <row r="84" spans="1:31" ht="15" customHeight="1">
      <c r="A84" s="345" t="s">
        <v>487</v>
      </c>
      <c r="B84" s="347"/>
      <c r="C84" s="346"/>
      <c r="D84" s="347"/>
      <c r="E84" s="347"/>
      <c r="F84" s="408">
        <f t="shared" si="4"/>
        <v>0</v>
      </c>
      <c r="G84" s="408">
        <f t="shared" si="5"/>
        <v>0</v>
      </c>
      <c r="H84" s="408">
        <f t="shared" si="6"/>
        <v>0</v>
      </c>
      <c r="I84" s="346"/>
      <c r="J84" s="346"/>
      <c r="K84" s="346"/>
      <c r="L84" s="346"/>
      <c r="M84" s="346"/>
      <c r="N84" s="346"/>
      <c r="O84" s="346"/>
      <c r="P84" s="346"/>
      <c r="Q84" s="346"/>
      <c r="R84" s="346"/>
      <c r="S84" s="346"/>
      <c r="T84" s="346"/>
      <c r="U84" s="346"/>
      <c r="V84" s="346"/>
      <c r="W84" s="346"/>
      <c r="X84" s="346"/>
      <c r="Y84" s="346"/>
      <c r="Z84" s="346"/>
      <c r="AA84" s="346"/>
      <c r="AB84" s="346"/>
      <c r="AC84" s="346"/>
      <c r="AD84" s="346"/>
      <c r="AE84" s="346"/>
    </row>
    <row r="85" spans="1:31" ht="15" customHeight="1">
      <c r="A85" s="345" t="s">
        <v>488</v>
      </c>
      <c r="B85" s="347"/>
      <c r="C85" s="346"/>
      <c r="D85" s="347"/>
      <c r="E85" s="347"/>
      <c r="F85" s="408">
        <f t="shared" si="4"/>
        <v>0</v>
      </c>
      <c r="G85" s="408">
        <f t="shared" si="5"/>
        <v>0</v>
      </c>
      <c r="H85" s="408">
        <f t="shared" si="6"/>
        <v>0</v>
      </c>
      <c r="I85" s="346"/>
      <c r="J85" s="346"/>
      <c r="K85" s="346"/>
      <c r="L85" s="346"/>
      <c r="M85" s="346"/>
      <c r="N85" s="346"/>
      <c r="O85" s="346"/>
      <c r="P85" s="346"/>
      <c r="Q85" s="346"/>
      <c r="R85" s="346"/>
      <c r="S85" s="346"/>
      <c r="T85" s="346"/>
      <c r="U85" s="346"/>
      <c r="V85" s="346"/>
      <c r="W85" s="346"/>
      <c r="X85" s="346"/>
      <c r="Y85" s="346"/>
      <c r="Z85" s="346"/>
      <c r="AA85" s="346"/>
      <c r="AB85" s="346"/>
      <c r="AC85" s="346"/>
      <c r="AD85" s="346"/>
      <c r="AE85" s="346"/>
    </row>
    <row r="86" spans="1:31" ht="15" customHeight="1">
      <c r="A86" s="345" t="s">
        <v>489</v>
      </c>
      <c r="B86" s="347"/>
      <c r="C86" s="346"/>
      <c r="D86" s="347"/>
      <c r="E86" s="347"/>
      <c r="F86" s="408">
        <f t="shared" si="4"/>
        <v>0</v>
      </c>
      <c r="G86" s="408">
        <f t="shared" si="5"/>
        <v>0</v>
      </c>
      <c r="H86" s="408">
        <f t="shared" si="6"/>
        <v>0</v>
      </c>
      <c r="I86" s="346"/>
      <c r="J86" s="346"/>
      <c r="K86" s="346"/>
      <c r="L86" s="346"/>
      <c r="M86" s="346"/>
      <c r="N86" s="346"/>
      <c r="O86" s="346"/>
      <c r="P86" s="346"/>
      <c r="Q86" s="346"/>
      <c r="R86" s="346"/>
      <c r="S86" s="346"/>
      <c r="T86" s="346"/>
      <c r="U86" s="346"/>
      <c r="V86" s="346"/>
      <c r="W86" s="346"/>
      <c r="X86" s="346"/>
      <c r="Y86" s="346"/>
      <c r="Z86" s="346"/>
      <c r="AA86" s="346"/>
      <c r="AB86" s="346"/>
      <c r="AC86" s="346"/>
      <c r="AD86" s="346"/>
      <c r="AE86" s="346"/>
    </row>
    <row r="87" spans="1:31" ht="15" customHeight="1">
      <c r="A87" s="345" t="s">
        <v>490</v>
      </c>
      <c r="B87" s="347"/>
      <c r="C87" s="346"/>
      <c r="D87" s="347"/>
      <c r="E87" s="347"/>
      <c r="F87" s="408">
        <f t="shared" si="4"/>
        <v>0</v>
      </c>
      <c r="G87" s="408">
        <f t="shared" si="5"/>
        <v>0</v>
      </c>
      <c r="H87" s="408">
        <f t="shared" si="6"/>
        <v>0</v>
      </c>
      <c r="I87" s="346"/>
      <c r="J87" s="346"/>
      <c r="K87" s="346"/>
      <c r="L87" s="346"/>
      <c r="M87" s="346"/>
      <c r="N87" s="346"/>
      <c r="O87" s="346"/>
      <c r="P87" s="346"/>
      <c r="Q87" s="346"/>
      <c r="R87" s="346"/>
      <c r="S87" s="346"/>
      <c r="T87" s="346"/>
      <c r="U87" s="346"/>
      <c r="V87" s="346"/>
      <c r="W87" s="346"/>
      <c r="X87" s="346"/>
      <c r="Y87" s="346"/>
      <c r="Z87" s="346"/>
      <c r="AA87" s="346"/>
      <c r="AB87" s="346"/>
      <c r="AC87" s="346"/>
      <c r="AD87" s="346"/>
      <c r="AE87" s="346"/>
    </row>
    <row r="88" spans="1:31" ht="15" customHeight="1">
      <c r="A88" s="345" t="s">
        <v>491</v>
      </c>
      <c r="B88" s="347"/>
      <c r="C88" s="346"/>
      <c r="D88" s="347"/>
      <c r="E88" s="347"/>
      <c r="F88" s="408">
        <f t="shared" si="4"/>
        <v>0</v>
      </c>
      <c r="G88" s="408">
        <f t="shared" si="5"/>
        <v>0</v>
      </c>
      <c r="H88" s="408">
        <f t="shared" si="6"/>
        <v>0</v>
      </c>
      <c r="I88" s="346"/>
      <c r="J88" s="346"/>
      <c r="K88" s="346"/>
      <c r="L88" s="346"/>
      <c r="M88" s="346"/>
      <c r="N88" s="346"/>
      <c r="O88" s="346"/>
      <c r="P88" s="346"/>
      <c r="Q88" s="346"/>
      <c r="R88" s="346"/>
      <c r="S88" s="346"/>
      <c r="T88" s="346"/>
      <c r="U88" s="346"/>
      <c r="V88" s="346"/>
      <c r="W88" s="346"/>
      <c r="X88" s="346"/>
      <c r="Y88" s="346"/>
      <c r="Z88" s="346"/>
      <c r="AA88" s="346"/>
      <c r="AB88" s="346"/>
      <c r="AC88" s="346"/>
      <c r="AD88" s="346"/>
      <c r="AE88" s="346"/>
    </row>
    <row r="89" spans="1:31" ht="15" customHeight="1">
      <c r="A89" s="345" t="s">
        <v>492</v>
      </c>
      <c r="B89" s="347"/>
      <c r="C89" s="346"/>
      <c r="D89" s="347"/>
      <c r="E89" s="347"/>
      <c r="F89" s="408">
        <f t="shared" si="4"/>
        <v>0</v>
      </c>
      <c r="G89" s="408">
        <f t="shared" si="5"/>
        <v>0</v>
      </c>
      <c r="H89" s="408">
        <f t="shared" si="6"/>
        <v>0</v>
      </c>
      <c r="I89" s="346"/>
      <c r="J89" s="346"/>
      <c r="K89" s="346"/>
      <c r="L89" s="346"/>
      <c r="M89" s="346"/>
      <c r="N89" s="346"/>
      <c r="O89" s="346"/>
      <c r="P89" s="346"/>
      <c r="Q89" s="346"/>
      <c r="R89" s="346"/>
      <c r="S89" s="346"/>
      <c r="T89" s="346"/>
      <c r="U89" s="346"/>
      <c r="V89" s="346"/>
      <c r="W89" s="346"/>
      <c r="X89" s="346"/>
      <c r="Y89" s="346"/>
      <c r="Z89" s="346"/>
      <c r="AA89" s="346"/>
      <c r="AB89" s="346"/>
      <c r="AC89" s="346"/>
      <c r="AD89" s="346"/>
      <c r="AE89" s="346"/>
    </row>
    <row r="90" spans="1:31" ht="15" customHeight="1">
      <c r="A90" s="345" t="s">
        <v>493</v>
      </c>
      <c r="B90" s="347"/>
      <c r="C90" s="346"/>
      <c r="D90" s="347"/>
      <c r="E90" s="347"/>
      <c r="F90" s="408">
        <f t="shared" si="4"/>
        <v>0</v>
      </c>
      <c r="G90" s="408">
        <f t="shared" si="5"/>
        <v>0</v>
      </c>
      <c r="H90" s="408">
        <f t="shared" si="6"/>
        <v>0</v>
      </c>
      <c r="I90" s="346"/>
      <c r="J90" s="346"/>
      <c r="K90" s="346"/>
      <c r="L90" s="346"/>
      <c r="M90" s="346"/>
      <c r="N90" s="346"/>
      <c r="O90" s="346"/>
      <c r="P90" s="346"/>
      <c r="Q90" s="346"/>
      <c r="R90" s="346"/>
      <c r="S90" s="346"/>
      <c r="T90" s="346"/>
      <c r="U90" s="346"/>
      <c r="V90" s="346"/>
      <c r="W90" s="346"/>
      <c r="X90" s="346"/>
      <c r="Y90" s="346"/>
      <c r="Z90" s="346"/>
      <c r="AA90" s="346"/>
      <c r="AB90" s="346"/>
      <c r="AC90" s="346"/>
      <c r="AD90" s="346"/>
      <c r="AE90" s="346"/>
    </row>
    <row r="91" spans="1:31" ht="15" customHeight="1">
      <c r="A91" s="345" t="s">
        <v>494</v>
      </c>
      <c r="B91" s="347"/>
      <c r="C91" s="346"/>
      <c r="D91" s="347"/>
      <c r="E91" s="347"/>
      <c r="F91" s="408">
        <f t="shared" si="4"/>
        <v>0</v>
      </c>
      <c r="G91" s="408">
        <f t="shared" si="5"/>
        <v>0</v>
      </c>
      <c r="H91" s="408">
        <f t="shared" si="6"/>
        <v>0</v>
      </c>
      <c r="I91" s="346"/>
      <c r="J91" s="346"/>
      <c r="K91" s="346"/>
      <c r="L91" s="346"/>
      <c r="M91" s="346"/>
      <c r="N91" s="346"/>
      <c r="O91" s="346"/>
      <c r="P91" s="346"/>
      <c r="Q91" s="346"/>
      <c r="R91" s="346"/>
      <c r="S91" s="346"/>
      <c r="T91" s="346"/>
      <c r="U91" s="346"/>
      <c r="V91" s="346"/>
      <c r="W91" s="346"/>
      <c r="X91" s="346"/>
      <c r="Y91" s="346"/>
      <c r="Z91" s="346"/>
      <c r="AA91" s="346"/>
      <c r="AB91" s="346"/>
      <c r="AC91" s="346"/>
      <c r="AD91" s="346"/>
      <c r="AE91" s="346"/>
    </row>
    <row r="92" spans="1:31" ht="15" customHeight="1">
      <c r="A92" s="345" t="s">
        <v>495</v>
      </c>
      <c r="B92" s="347"/>
      <c r="C92" s="346"/>
      <c r="D92" s="347"/>
      <c r="E92" s="347"/>
      <c r="F92" s="408">
        <f t="shared" si="4"/>
        <v>0</v>
      </c>
      <c r="G92" s="408">
        <f t="shared" si="5"/>
        <v>0</v>
      </c>
      <c r="H92" s="408">
        <f t="shared" si="6"/>
        <v>0</v>
      </c>
      <c r="I92" s="346"/>
      <c r="J92" s="346"/>
      <c r="K92" s="346"/>
      <c r="L92" s="346"/>
      <c r="M92" s="346"/>
      <c r="N92" s="346"/>
      <c r="O92" s="346"/>
      <c r="P92" s="346"/>
      <c r="Q92" s="346"/>
      <c r="R92" s="346"/>
      <c r="S92" s="346"/>
      <c r="T92" s="346"/>
      <c r="U92" s="346"/>
      <c r="V92" s="346"/>
      <c r="W92" s="346"/>
      <c r="X92" s="346"/>
      <c r="Y92" s="346"/>
      <c r="Z92" s="346"/>
      <c r="AA92" s="346"/>
      <c r="AB92" s="346"/>
      <c r="AC92" s="346"/>
      <c r="AD92" s="346"/>
      <c r="AE92" s="346"/>
    </row>
    <row r="93" spans="1:31" ht="15" customHeight="1">
      <c r="A93" s="345" t="s">
        <v>496</v>
      </c>
      <c r="B93" s="347"/>
      <c r="C93" s="346"/>
      <c r="D93" s="347"/>
      <c r="E93" s="347"/>
      <c r="F93" s="408">
        <f t="shared" si="4"/>
        <v>0</v>
      </c>
      <c r="G93" s="408">
        <f t="shared" si="5"/>
        <v>0</v>
      </c>
      <c r="H93" s="408">
        <f t="shared" si="6"/>
        <v>0</v>
      </c>
      <c r="I93" s="346"/>
      <c r="J93" s="346"/>
      <c r="K93" s="346"/>
      <c r="L93" s="346"/>
      <c r="M93" s="346"/>
      <c r="N93" s="346"/>
      <c r="O93" s="346"/>
      <c r="P93" s="346"/>
      <c r="Q93" s="346"/>
      <c r="R93" s="346"/>
      <c r="S93" s="346"/>
      <c r="T93" s="346"/>
      <c r="U93" s="346"/>
      <c r="V93" s="346"/>
      <c r="W93" s="346"/>
      <c r="X93" s="346"/>
      <c r="Y93" s="346"/>
      <c r="Z93" s="346"/>
      <c r="AA93" s="346"/>
      <c r="AB93" s="346"/>
      <c r="AC93" s="346"/>
      <c r="AD93" s="346"/>
      <c r="AE93" s="346"/>
    </row>
    <row r="94" spans="1:31" ht="15" customHeight="1">
      <c r="A94" s="345" t="s">
        <v>497</v>
      </c>
      <c r="B94" s="347"/>
      <c r="C94" s="346"/>
      <c r="D94" s="347"/>
      <c r="E94" s="347"/>
      <c r="F94" s="408">
        <f t="shared" si="4"/>
        <v>0</v>
      </c>
      <c r="G94" s="408">
        <f t="shared" si="5"/>
        <v>0</v>
      </c>
      <c r="H94" s="408">
        <f t="shared" si="6"/>
        <v>0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  <c r="S94" s="346"/>
      <c r="T94" s="346"/>
      <c r="U94" s="346"/>
      <c r="V94" s="346"/>
      <c r="W94" s="346"/>
      <c r="X94" s="346"/>
      <c r="Y94" s="346"/>
      <c r="Z94" s="346"/>
      <c r="AA94" s="346"/>
      <c r="AB94" s="346"/>
      <c r="AC94" s="346"/>
      <c r="AD94" s="346"/>
      <c r="AE94" s="346"/>
    </row>
    <row r="95" spans="1:31" ht="15" customHeight="1">
      <c r="A95" s="345" t="s">
        <v>498</v>
      </c>
      <c r="B95" s="347"/>
      <c r="C95" s="346"/>
      <c r="D95" s="347"/>
      <c r="E95" s="347"/>
      <c r="F95" s="408">
        <f t="shared" si="4"/>
        <v>0</v>
      </c>
      <c r="G95" s="408">
        <f t="shared" si="5"/>
        <v>0</v>
      </c>
      <c r="H95" s="408">
        <f t="shared" si="6"/>
        <v>0</v>
      </c>
      <c r="I95" s="346"/>
      <c r="J95" s="346"/>
      <c r="K95" s="346"/>
      <c r="L95" s="346"/>
      <c r="M95" s="346"/>
      <c r="N95" s="346"/>
      <c r="O95" s="346"/>
      <c r="P95" s="346"/>
      <c r="Q95" s="346"/>
      <c r="R95" s="346"/>
      <c r="S95" s="346"/>
      <c r="T95" s="346"/>
      <c r="U95" s="346"/>
      <c r="V95" s="346"/>
      <c r="W95" s="346"/>
      <c r="X95" s="346"/>
      <c r="Y95" s="346"/>
      <c r="Z95" s="346"/>
      <c r="AA95" s="346"/>
      <c r="AB95" s="346"/>
      <c r="AC95" s="346"/>
      <c r="AD95" s="346"/>
      <c r="AE95" s="346"/>
    </row>
    <row r="96" spans="1:31" ht="15" customHeight="1">
      <c r="A96" s="345" t="s">
        <v>499</v>
      </c>
      <c r="B96" s="347"/>
      <c r="C96" s="346"/>
      <c r="D96" s="347"/>
      <c r="E96" s="347"/>
      <c r="F96" s="408">
        <f t="shared" si="4"/>
        <v>0</v>
      </c>
      <c r="G96" s="408">
        <f t="shared" si="5"/>
        <v>0</v>
      </c>
      <c r="H96" s="408">
        <f t="shared" si="6"/>
        <v>0</v>
      </c>
      <c r="I96" s="346"/>
      <c r="J96" s="346"/>
      <c r="K96" s="346"/>
      <c r="L96" s="346"/>
      <c r="M96" s="346"/>
      <c r="N96" s="346"/>
      <c r="O96" s="346"/>
      <c r="P96" s="346"/>
      <c r="Q96" s="346"/>
      <c r="R96" s="346"/>
      <c r="S96" s="346"/>
      <c r="T96" s="346"/>
      <c r="U96" s="346"/>
      <c r="V96" s="346"/>
      <c r="W96" s="346"/>
      <c r="X96" s="346"/>
      <c r="Y96" s="346"/>
      <c r="Z96" s="346"/>
      <c r="AA96" s="346"/>
      <c r="AB96" s="346"/>
      <c r="AC96" s="346"/>
      <c r="AD96" s="346"/>
      <c r="AE96" s="346"/>
    </row>
    <row r="97" spans="1:31" ht="15" customHeight="1">
      <c r="A97" s="345" t="s">
        <v>500</v>
      </c>
      <c r="B97" s="347"/>
      <c r="C97" s="346"/>
      <c r="D97" s="347"/>
      <c r="E97" s="347"/>
      <c r="F97" s="408">
        <f t="shared" si="4"/>
        <v>0</v>
      </c>
      <c r="G97" s="408">
        <f t="shared" si="5"/>
        <v>0</v>
      </c>
      <c r="H97" s="408">
        <f t="shared" si="6"/>
        <v>0</v>
      </c>
      <c r="I97" s="346"/>
      <c r="J97" s="346"/>
      <c r="K97" s="346"/>
      <c r="L97" s="346"/>
      <c r="M97" s="346"/>
      <c r="N97" s="346"/>
      <c r="O97" s="346"/>
      <c r="P97" s="346"/>
      <c r="Q97" s="346"/>
      <c r="R97" s="346"/>
      <c r="S97" s="346"/>
      <c r="T97" s="346"/>
      <c r="U97" s="346"/>
      <c r="V97" s="346"/>
      <c r="W97" s="346"/>
      <c r="X97" s="346"/>
      <c r="Y97" s="346"/>
      <c r="Z97" s="346"/>
      <c r="AA97" s="346"/>
      <c r="AB97" s="346"/>
      <c r="AC97" s="346"/>
      <c r="AD97" s="346"/>
      <c r="AE97" s="346"/>
    </row>
    <row r="98" spans="1:31" ht="15" customHeight="1">
      <c r="A98" s="345" t="s">
        <v>501</v>
      </c>
      <c r="B98" s="347"/>
      <c r="C98" s="346"/>
      <c r="D98" s="347"/>
      <c r="E98" s="347"/>
      <c r="F98" s="408">
        <f t="shared" si="4"/>
        <v>0</v>
      </c>
      <c r="G98" s="408">
        <f t="shared" si="5"/>
        <v>0</v>
      </c>
      <c r="H98" s="408">
        <f t="shared" si="6"/>
        <v>0</v>
      </c>
      <c r="I98" s="346"/>
      <c r="J98" s="346"/>
      <c r="K98" s="346"/>
      <c r="L98" s="346"/>
      <c r="M98" s="346"/>
      <c r="N98" s="346"/>
      <c r="O98" s="346"/>
      <c r="P98" s="346"/>
      <c r="Q98" s="346"/>
      <c r="R98" s="346"/>
      <c r="S98" s="346"/>
      <c r="T98" s="346"/>
      <c r="U98" s="346"/>
      <c r="V98" s="346"/>
      <c r="W98" s="346"/>
      <c r="X98" s="346"/>
      <c r="Y98" s="346"/>
      <c r="Z98" s="346"/>
      <c r="AA98" s="346"/>
      <c r="AB98" s="346"/>
      <c r="AC98" s="346"/>
      <c r="AD98" s="346"/>
      <c r="AE98" s="346"/>
    </row>
    <row r="99" spans="1:31" ht="15" customHeight="1">
      <c r="A99" s="345" t="s">
        <v>502</v>
      </c>
      <c r="B99" s="347"/>
      <c r="C99" s="346"/>
      <c r="D99" s="347"/>
      <c r="E99" s="347"/>
      <c r="F99" s="408">
        <f t="shared" si="4"/>
        <v>0</v>
      </c>
      <c r="G99" s="408">
        <f t="shared" si="5"/>
        <v>0</v>
      </c>
      <c r="H99" s="408">
        <f t="shared" si="6"/>
        <v>0</v>
      </c>
      <c r="I99" s="346"/>
      <c r="J99" s="346"/>
      <c r="K99" s="346"/>
      <c r="L99" s="346"/>
      <c r="M99" s="346"/>
      <c r="N99" s="346"/>
      <c r="O99" s="346"/>
      <c r="P99" s="346"/>
      <c r="Q99" s="346"/>
      <c r="R99" s="346"/>
      <c r="S99" s="346"/>
      <c r="T99" s="346"/>
      <c r="U99" s="346"/>
      <c r="V99" s="346"/>
      <c r="W99" s="346"/>
      <c r="X99" s="346"/>
      <c r="Y99" s="346"/>
      <c r="Z99" s="346"/>
      <c r="AA99" s="346"/>
      <c r="AB99" s="346"/>
      <c r="AC99" s="346"/>
      <c r="AD99" s="346"/>
      <c r="AE99" s="346"/>
    </row>
    <row r="100" spans="1:31" ht="15" customHeight="1">
      <c r="A100" s="345" t="s">
        <v>503</v>
      </c>
      <c r="B100" s="347"/>
      <c r="C100" s="346"/>
      <c r="D100" s="347"/>
      <c r="E100" s="347"/>
      <c r="F100" s="408">
        <f t="shared" si="4"/>
        <v>0</v>
      </c>
      <c r="G100" s="408">
        <f t="shared" si="5"/>
        <v>0</v>
      </c>
      <c r="H100" s="408">
        <f t="shared" si="6"/>
        <v>0</v>
      </c>
      <c r="I100" s="346"/>
      <c r="J100" s="346"/>
      <c r="K100" s="346"/>
      <c r="L100" s="346"/>
      <c r="M100" s="346"/>
      <c r="N100" s="346"/>
      <c r="O100" s="346"/>
      <c r="P100" s="346"/>
      <c r="Q100" s="346"/>
      <c r="R100" s="346"/>
      <c r="S100" s="346"/>
      <c r="T100" s="346"/>
      <c r="U100" s="346"/>
      <c r="V100" s="346"/>
      <c r="W100" s="346"/>
      <c r="X100" s="346"/>
      <c r="Y100" s="346"/>
      <c r="Z100" s="346"/>
      <c r="AA100" s="346"/>
      <c r="AB100" s="346"/>
      <c r="AC100" s="346"/>
      <c r="AD100" s="346"/>
      <c r="AE100" s="346"/>
    </row>
    <row r="101" spans="1:31" ht="15" customHeight="1">
      <c r="A101" s="345" t="s">
        <v>504</v>
      </c>
      <c r="B101" s="347"/>
      <c r="C101" s="346"/>
      <c r="D101" s="347"/>
      <c r="E101" s="347"/>
      <c r="F101" s="408">
        <f t="shared" si="4"/>
        <v>0</v>
      </c>
      <c r="G101" s="408">
        <f t="shared" si="5"/>
        <v>0</v>
      </c>
      <c r="H101" s="408">
        <f t="shared" si="6"/>
        <v>0</v>
      </c>
      <c r="I101" s="346"/>
      <c r="J101" s="346"/>
      <c r="K101" s="346"/>
      <c r="L101" s="346"/>
      <c r="M101" s="346"/>
      <c r="N101" s="346"/>
      <c r="O101" s="346"/>
      <c r="P101" s="346"/>
      <c r="Q101" s="346"/>
      <c r="R101" s="346"/>
      <c r="S101" s="346"/>
      <c r="T101" s="346"/>
      <c r="U101" s="346"/>
      <c r="V101" s="346"/>
      <c r="W101" s="346"/>
      <c r="X101" s="346"/>
      <c r="Y101" s="346"/>
      <c r="Z101" s="346"/>
      <c r="AA101" s="346"/>
      <c r="AB101" s="346"/>
      <c r="AC101" s="346"/>
      <c r="AD101" s="346"/>
      <c r="AE101" s="346"/>
    </row>
    <row r="102" spans="1:31" ht="15" customHeight="1">
      <c r="A102" s="345" t="s">
        <v>505</v>
      </c>
      <c r="B102" s="347"/>
      <c r="C102" s="346"/>
      <c r="D102" s="347"/>
      <c r="E102" s="347"/>
      <c r="F102" s="408">
        <f t="shared" si="4"/>
        <v>0</v>
      </c>
      <c r="G102" s="408">
        <f t="shared" si="5"/>
        <v>0</v>
      </c>
      <c r="H102" s="408">
        <f t="shared" si="6"/>
        <v>0</v>
      </c>
      <c r="I102" s="346"/>
      <c r="J102" s="346"/>
      <c r="K102" s="346"/>
      <c r="L102" s="346"/>
      <c r="M102" s="346"/>
      <c r="N102" s="346"/>
      <c r="O102" s="346"/>
      <c r="P102" s="346"/>
      <c r="Q102" s="346"/>
      <c r="R102" s="346"/>
      <c r="S102" s="346"/>
      <c r="T102" s="346"/>
      <c r="U102" s="346"/>
      <c r="V102" s="346"/>
      <c r="W102" s="346"/>
      <c r="X102" s="346"/>
      <c r="Y102" s="346"/>
      <c r="Z102" s="346"/>
      <c r="AA102" s="346"/>
      <c r="AB102" s="346"/>
      <c r="AC102" s="346"/>
      <c r="AD102" s="346"/>
      <c r="AE102" s="346"/>
    </row>
    <row r="103" spans="1:31" ht="15" customHeight="1">
      <c r="A103" s="345" t="s">
        <v>506</v>
      </c>
      <c r="B103" s="347"/>
      <c r="C103" s="346"/>
      <c r="D103" s="347"/>
      <c r="E103" s="347"/>
      <c r="F103" s="408">
        <f t="shared" si="4"/>
        <v>0</v>
      </c>
      <c r="G103" s="408">
        <f t="shared" si="5"/>
        <v>0</v>
      </c>
      <c r="H103" s="408">
        <f t="shared" si="6"/>
        <v>0</v>
      </c>
      <c r="I103" s="346"/>
      <c r="J103" s="346"/>
      <c r="K103" s="346"/>
      <c r="L103" s="346"/>
      <c r="M103" s="346"/>
      <c r="N103" s="346"/>
      <c r="O103" s="346"/>
      <c r="P103" s="346"/>
      <c r="Q103" s="346"/>
      <c r="R103" s="346"/>
      <c r="S103" s="346"/>
      <c r="T103" s="346"/>
      <c r="U103" s="346"/>
      <c r="V103" s="346"/>
      <c r="W103" s="346"/>
      <c r="X103" s="346"/>
      <c r="Y103" s="346"/>
      <c r="Z103" s="346"/>
      <c r="AA103" s="346"/>
      <c r="AB103" s="346"/>
      <c r="AC103" s="346"/>
      <c r="AD103" s="346"/>
      <c r="AE103" s="346"/>
    </row>
    <row r="104" spans="1:31" ht="15" customHeight="1">
      <c r="A104" s="345" t="s">
        <v>507</v>
      </c>
      <c r="B104" s="347"/>
      <c r="C104" s="346"/>
      <c r="D104" s="347"/>
      <c r="E104" s="347"/>
      <c r="F104" s="408">
        <f t="shared" si="4"/>
        <v>0</v>
      </c>
      <c r="G104" s="408">
        <f t="shared" si="5"/>
        <v>0</v>
      </c>
      <c r="H104" s="408">
        <f t="shared" si="6"/>
        <v>0</v>
      </c>
      <c r="I104" s="346"/>
      <c r="J104" s="346"/>
      <c r="K104" s="346"/>
      <c r="L104" s="346"/>
      <c r="M104" s="346"/>
      <c r="N104" s="346"/>
      <c r="O104" s="346"/>
      <c r="P104" s="346"/>
      <c r="Q104" s="346"/>
      <c r="R104" s="346"/>
      <c r="S104" s="346"/>
      <c r="T104" s="346"/>
      <c r="U104" s="346"/>
      <c r="V104" s="346"/>
      <c r="W104" s="346"/>
      <c r="X104" s="346"/>
      <c r="Y104" s="346"/>
      <c r="Z104" s="346"/>
      <c r="AA104" s="346"/>
      <c r="AB104" s="346"/>
      <c r="AC104" s="346"/>
      <c r="AD104" s="346"/>
      <c r="AE104" s="346"/>
    </row>
    <row r="105" spans="1:31" ht="15" customHeight="1">
      <c r="A105" s="345" t="s">
        <v>508</v>
      </c>
      <c r="B105" s="347"/>
      <c r="C105" s="346"/>
      <c r="D105" s="347"/>
      <c r="E105" s="347"/>
      <c r="F105" s="408">
        <f t="shared" si="4"/>
        <v>0</v>
      </c>
      <c r="G105" s="408">
        <f t="shared" si="5"/>
        <v>0</v>
      </c>
      <c r="H105" s="408">
        <f t="shared" si="6"/>
        <v>0</v>
      </c>
      <c r="I105" s="346"/>
      <c r="J105" s="346"/>
      <c r="K105" s="346"/>
      <c r="L105" s="346"/>
      <c r="M105" s="346"/>
      <c r="N105" s="346"/>
      <c r="O105" s="346"/>
      <c r="P105" s="346"/>
      <c r="Q105" s="346"/>
      <c r="R105" s="346"/>
      <c r="S105" s="346"/>
      <c r="T105" s="346"/>
      <c r="U105" s="346"/>
      <c r="V105" s="346"/>
      <c r="W105" s="346"/>
      <c r="X105" s="346"/>
      <c r="Y105" s="346"/>
      <c r="Z105" s="346"/>
      <c r="AA105" s="346"/>
      <c r="AB105" s="346"/>
      <c r="AC105" s="346"/>
      <c r="AD105" s="346"/>
      <c r="AE105" s="346"/>
    </row>
    <row r="106" spans="1:31" ht="15" customHeight="1">
      <c r="A106" s="345" t="s">
        <v>509</v>
      </c>
      <c r="B106" s="347"/>
      <c r="C106" s="346"/>
      <c r="D106" s="347"/>
      <c r="E106" s="347"/>
      <c r="F106" s="408">
        <f t="shared" si="4"/>
        <v>0</v>
      </c>
      <c r="G106" s="408">
        <f t="shared" si="5"/>
        <v>0</v>
      </c>
      <c r="H106" s="408">
        <f t="shared" si="6"/>
        <v>0</v>
      </c>
      <c r="I106" s="346"/>
      <c r="J106" s="346"/>
      <c r="K106" s="346"/>
      <c r="L106" s="346"/>
      <c r="M106" s="346"/>
      <c r="N106" s="346"/>
      <c r="O106" s="346"/>
      <c r="P106" s="346"/>
      <c r="Q106" s="346"/>
      <c r="R106" s="346"/>
      <c r="S106" s="346"/>
      <c r="T106" s="346"/>
      <c r="U106" s="346"/>
      <c r="V106" s="346"/>
      <c r="W106" s="346"/>
      <c r="X106" s="346"/>
      <c r="Y106" s="346"/>
      <c r="Z106" s="346"/>
      <c r="AA106" s="346"/>
      <c r="AB106" s="346"/>
      <c r="AC106" s="346"/>
      <c r="AD106" s="346"/>
      <c r="AE106" s="346"/>
    </row>
    <row r="107" spans="1:31" ht="15" customHeight="1">
      <c r="A107" s="345" t="s">
        <v>510</v>
      </c>
      <c r="B107" s="347"/>
      <c r="C107" s="346"/>
      <c r="D107" s="347"/>
      <c r="E107" s="347"/>
      <c r="F107" s="408">
        <f t="shared" si="4"/>
        <v>0</v>
      </c>
      <c r="G107" s="408">
        <f t="shared" si="5"/>
        <v>0</v>
      </c>
      <c r="H107" s="408">
        <f t="shared" si="6"/>
        <v>0</v>
      </c>
      <c r="I107" s="346"/>
      <c r="J107" s="346"/>
      <c r="K107" s="346"/>
      <c r="L107" s="346"/>
      <c r="M107" s="346"/>
      <c r="N107" s="346"/>
      <c r="O107" s="346"/>
      <c r="P107" s="346"/>
      <c r="Q107" s="346"/>
      <c r="R107" s="346"/>
      <c r="S107" s="346"/>
      <c r="T107" s="346"/>
      <c r="U107" s="346"/>
      <c r="V107" s="346"/>
      <c r="W107" s="346"/>
      <c r="X107" s="346"/>
      <c r="Y107" s="346"/>
      <c r="Z107" s="346"/>
      <c r="AA107" s="346"/>
      <c r="AB107" s="346"/>
      <c r="AC107" s="346"/>
      <c r="AD107" s="346"/>
      <c r="AE107" s="346"/>
    </row>
    <row r="108" spans="1:31" ht="15" customHeight="1">
      <c r="A108" s="345" t="s">
        <v>511</v>
      </c>
      <c r="B108" s="347"/>
      <c r="C108" s="346"/>
      <c r="D108" s="347"/>
      <c r="E108" s="347"/>
      <c r="F108" s="408">
        <f t="shared" si="4"/>
        <v>0</v>
      </c>
      <c r="G108" s="408">
        <f t="shared" si="5"/>
        <v>0</v>
      </c>
      <c r="H108" s="408">
        <f t="shared" si="6"/>
        <v>0</v>
      </c>
      <c r="I108" s="346"/>
      <c r="J108" s="346"/>
      <c r="K108" s="346"/>
      <c r="L108" s="346"/>
      <c r="M108" s="346"/>
      <c r="N108" s="346"/>
      <c r="O108" s="346"/>
      <c r="P108" s="346"/>
      <c r="Q108" s="346"/>
      <c r="R108" s="346"/>
      <c r="S108" s="346"/>
      <c r="T108" s="346"/>
      <c r="U108" s="346"/>
      <c r="V108" s="346"/>
      <c r="W108" s="346"/>
      <c r="X108" s="346"/>
      <c r="Y108" s="346"/>
      <c r="Z108" s="346"/>
      <c r="AA108" s="346"/>
      <c r="AB108" s="346"/>
      <c r="AC108" s="346"/>
      <c r="AD108" s="346"/>
      <c r="AE108" s="346"/>
    </row>
    <row r="109" spans="1:31" ht="15" customHeight="1">
      <c r="A109" s="345" t="s">
        <v>512</v>
      </c>
      <c r="B109" s="347"/>
      <c r="C109" s="346"/>
      <c r="D109" s="347"/>
      <c r="E109" s="347"/>
      <c r="F109" s="408">
        <f t="shared" si="4"/>
        <v>0</v>
      </c>
      <c r="G109" s="408">
        <f t="shared" si="5"/>
        <v>0</v>
      </c>
      <c r="H109" s="408">
        <f t="shared" si="6"/>
        <v>0</v>
      </c>
      <c r="I109" s="346"/>
      <c r="J109" s="346"/>
      <c r="K109" s="346"/>
      <c r="L109" s="346"/>
      <c r="M109" s="346"/>
      <c r="N109" s="346"/>
      <c r="O109" s="346"/>
      <c r="P109" s="346"/>
      <c r="Q109" s="346"/>
      <c r="R109" s="346"/>
      <c r="S109" s="346"/>
      <c r="T109" s="346"/>
      <c r="U109" s="346"/>
      <c r="V109" s="346"/>
      <c r="W109" s="346"/>
      <c r="X109" s="346"/>
      <c r="Y109" s="346"/>
      <c r="Z109" s="346"/>
      <c r="AA109" s="346"/>
      <c r="AB109" s="346"/>
      <c r="AC109" s="346"/>
      <c r="AD109" s="346"/>
      <c r="AE109" s="346"/>
    </row>
    <row r="110" spans="1:31" ht="15" customHeight="1">
      <c r="A110" s="345" t="s">
        <v>513</v>
      </c>
      <c r="B110" s="347"/>
      <c r="C110" s="346"/>
      <c r="D110" s="347"/>
      <c r="E110" s="347"/>
      <c r="F110" s="408">
        <f t="shared" si="4"/>
        <v>0</v>
      </c>
      <c r="G110" s="408">
        <f t="shared" si="5"/>
        <v>0</v>
      </c>
      <c r="H110" s="408">
        <f t="shared" si="6"/>
        <v>0</v>
      </c>
      <c r="I110" s="346"/>
      <c r="J110" s="346"/>
      <c r="K110" s="346"/>
      <c r="L110" s="346"/>
      <c r="M110" s="346"/>
      <c r="N110" s="346"/>
      <c r="O110" s="346"/>
      <c r="P110" s="346"/>
      <c r="Q110" s="346"/>
      <c r="R110" s="346"/>
      <c r="S110" s="346"/>
      <c r="T110" s="346"/>
      <c r="U110" s="346"/>
      <c r="V110" s="346"/>
      <c r="W110" s="346"/>
      <c r="X110" s="346"/>
      <c r="Y110" s="346"/>
      <c r="Z110" s="346"/>
      <c r="AA110" s="346"/>
      <c r="AB110" s="346"/>
      <c r="AC110" s="346"/>
      <c r="AD110" s="346"/>
      <c r="AE110" s="346"/>
    </row>
    <row r="111" spans="1:31" ht="15" customHeight="1">
      <c r="A111" s="345" t="s">
        <v>514</v>
      </c>
      <c r="B111" s="347"/>
      <c r="C111" s="346"/>
      <c r="D111" s="347"/>
      <c r="E111" s="347"/>
      <c r="F111" s="408">
        <f t="shared" si="4"/>
        <v>0</v>
      </c>
      <c r="G111" s="408">
        <f t="shared" si="5"/>
        <v>0</v>
      </c>
      <c r="H111" s="408">
        <f t="shared" si="6"/>
        <v>0</v>
      </c>
      <c r="I111" s="346"/>
      <c r="J111" s="346"/>
      <c r="K111" s="346"/>
      <c r="L111" s="346"/>
      <c r="M111" s="346"/>
      <c r="N111" s="346"/>
      <c r="O111" s="346"/>
      <c r="P111" s="346"/>
      <c r="Q111" s="346"/>
      <c r="R111" s="346"/>
      <c r="S111" s="346"/>
      <c r="T111" s="346"/>
      <c r="U111" s="346"/>
      <c r="V111" s="346"/>
      <c r="W111" s="346"/>
      <c r="X111" s="346"/>
      <c r="Y111" s="346"/>
      <c r="Z111" s="346"/>
      <c r="AA111" s="346"/>
      <c r="AB111" s="346"/>
      <c r="AC111" s="346"/>
      <c r="AD111" s="346"/>
      <c r="AE111" s="346"/>
    </row>
    <row r="112" spans="1:31" ht="15" customHeight="1">
      <c r="A112" s="345" t="s">
        <v>515</v>
      </c>
      <c r="B112" s="347"/>
      <c r="C112" s="346"/>
      <c r="D112" s="347"/>
      <c r="E112" s="347"/>
      <c r="F112" s="408">
        <f t="shared" si="4"/>
        <v>0</v>
      </c>
      <c r="G112" s="408">
        <f t="shared" si="5"/>
        <v>0</v>
      </c>
      <c r="H112" s="408">
        <f t="shared" si="6"/>
        <v>0</v>
      </c>
      <c r="I112" s="346"/>
      <c r="J112" s="346"/>
      <c r="K112" s="346"/>
      <c r="L112" s="346"/>
      <c r="M112" s="346"/>
      <c r="N112" s="346"/>
      <c r="O112" s="346"/>
      <c r="P112" s="346"/>
      <c r="Q112" s="346"/>
      <c r="R112" s="346"/>
      <c r="S112" s="346"/>
      <c r="T112" s="346"/>
      <c r="U112" s="346"/>
      <c r="V112" s="346"/>
      <c r="W112" s="346"/>
      <c r="X112" s="346"/>
      <c r="Y112" s="346"/>
      <c r="Z112" s="346"/>
      <c r="AA112" s="346"/>
      <c r="AB112" s="346"/>
      <c r="AC112" s="346"/>
      <c r="AD112" s="346"/>
      <c r="AE112" s="346"/>
    </row>
    <row r="113" spans="1:31" ht="15" customHeight="1">
      <c r="A113" s="345" t="s">
        <v>516</v>
      </c>
      <c r="B113" s="347"/>
      <c r="C113" s="346"/>
      <c r="D113" s="347"/>
      <c r="E113" s="347"/>
      <c r="F113" s="408">
        <f t="shared" si="4"/>
        <v>0</v>
      </c>
      <c r="G113" s="408">
        <f t="shared" si="5"/>
        <v>0</v>
      </c>
      <c r="H113" s="408">
        <f t="shared" si="6"/>
        <v>0</v>
      </c>
      <c r="I113" s="346"/>
      <c r="J113" s="346"/>
      <c r="K113" s="346"/>
      <c r="L113" s="346"/>
      <c r="M113" s="346"/>
      <c r="N113" s="346"/>
      <c r="O113" s="346"/>
      <c r="P113" s="346"/>
      <c r="Q113" s="346"/>
      <c r="R113" s="346"/>
      <c r="S113" s="346"/>
      <c r="T113" s="346"/>
      <c r="U113" s="346"/>
      <c r="V113" s="346"/>
      <c r="W113" s="346"/>
      <c r="X113" s="346"/>
      <c r="Y113" s="346"/>
      <c r="Z113" s="346"/>
      <c r="AA113" s="346"/>
      <c r="AB113" s="346"/>
      <c r="AC113" s="346"/>
      <c r="AD113" s="346"/>
      <c r="AE113" s="346"/>
    </row>
    <row r="114" spans="1:31" ht="15" customHeight="1">
      <c r="A114" s="345" t="s">
        <v>517</v>
      </c>
      <c r="B114" s="347"/>
      <c r="C114" s="346"/>
      <c r="D114" s="347"/>
      <c r="E114" s="347"/>
      <c r="F114" s="408">
        <f t="shared" si="4"/>
        <v>0</v>
      </c>
      <c r="G114" s="408">
        <f t="shared" si="5"/>
        <v>0</v>
      </c>
      <c r="H114" s="408">
        <f t="shared" si="6"/>
        <v>0</v>
      </c>
      <c r="I114" s="346"/>
      <c r="J114" s="346"/>
      <c r="K114" s="346"/>
      <c r="L114" s="346"/>
      <c r="M114" s="346"/>
      <c r="N114" s="346"/>
      <c r="O114" s="346"/>
      <c r="P114" s="346"/>
      <c r="Q114" s="346"/>
      <c r="R114" s="346"/>
      <c r="S114" s="346"/>
      <c r="T114" s="346"/>
      <c r="U114" s="346"/>
      <c r="V114" s="346"/>
      <c r="W114" s="346"/>
      <c r="X114" s="346"/>
      <c r="Y114" s="346"/>
      <c r="Z114" s="346"/>
      <c r="AA114" s="346"/>
      <c r="AB114" s="346"/>
      <c r="AC114" s="346"/>
      <c r="AD114" s="346"/>
      <c r="AE114" s="346"/>
    </row>
    <row r="115" spans="1:31" ht="15" customHeight="1">
      <c r="A115" s="345" t="s">
        <v>518</v>
      </c>
      <c r="B115" s="347"/>
      <c r="C115" s="346"/>
      <c r="D115" s="347"/>
      <c r="E115" s="347"/>
      <c r="F115" s="408">
        <f t="shared" si="4"/>
        <v>0</v>
      </c>
      <c r="G115" s="408">
        <f t="shared" si="5"/>
        <v>0</v>
      </c>
      <c r="H115" s="408">
        <f t="shared" si="6"/>
        <v>0</v>
      </c>
      <c r="I115" s="346"/>
      <c r="J115" s="346"/>
      <c r="K115" s="346"/>
      <c r="L115" s="346"/>
      <c r="M115" s="346"/>
      <c r="N115" s="346"/>
      <c r="O115" s="346"/>
      <c r="P115" s="346"/>
      <c r="Q115" s="346"/>
      <c r="R115" s="346"/>
      <c r="S115" s="346"/>
      <c r="T115" s="346"/>
      <c r="U115" s="346"/>
      <c r="V115" s="346"/>
      <c r="W115" s="346"/>
      <c r="X115" s="346"/>
      <c r="Y115" s="346"/>
      <c r="Z115" s="346"/>
      <c r="AA115" s="346"/>
      <c r="AB115" s="346"/>
      <c r="AC115" s="346"/>
      <c r="AD115" s="346"/>
      <c r="AE115" s="346"/>
    </row>
    <row r="116" spans="1:31" ht="15" customHeight="1">
      <c r="A116" s="345" t="s">
        <v>519</v>
      </c>
      <c r="B116" s="347"/>
      <c r="C116" s="346"/>
      <c r="D116" s="347"/>
      <c r="E116" s="347"/>
      <c r="F116" s="408">
        <f t="shared" si="4"/>
        <v>0</v>
      </c>
      <c r="G116" s="408">
        <f t="shared" si="5"/>
        <v>0</v>
      </c>
      <c r="H116" s="408">
        <f t="shared" si="6"/>
        <v>0</v>
      </c>
      <c r="I116" s="346"/>
      <c r="J116" s="346"/>
      <c r="K116" s="346"/>
      <c r="L116" s="346"/>
      <c r="M116" s="346"/>
      <c r="N116" s="346"/>
      <c r="O116" s="346"/>
      <c r="P116" s="346"/>
      <c r="Q116" s="346"/>
      <c r="R116" s="346"/>
      <c r="S116" s="346"/>
      <c r="T116" s="346"/>
      <c r="U116" s="346"/>
      <c r="V116" s="346"/>
      <c r="W116" s="346"/>
      <c r="X116" s="346"/>
      <c r="Y116" s="346"/>
      <c r="Z116" s="346"/>
      <c r="AA116" s="346"/>
      <c r="AB116" s="346"/>
      <c r="AC116" s="346"/>
      <c r="AD116" s="346"/>
      <c r="AE116" s="346"/>
    </row>
    <row r="117" spans="1:31" ht="15" customHeight="1">
      <c r="A117" s="345" t="s">
        <v>520</v>
      </c>
      <c r="B117" s="347"/>
      <c r="C117" s="346"/>
      <c r="D117" s="347"/>
      <c r="E117" s="347"/>
      <c r="F117" s="408">
        <f t="shared" si="4"/>
        <v>0</v>
      </c>
      <c r="G117" s="408">
        <f t="shared" si="5"/>
        <v>0</v>
      </c>
      <c r="H117" s="408">
        <f t="shared" si="6"/>
        <v>0</v>
      </c>
      <c r="I117" s="346"/>
      <c r="J117" s="346"/>
      <c r="K117" s="346"/>
      <c r="L117" s="346"/>
      <c r="M117" s="346"/>
      <c r="N117" s="346"/>
      <c r="O117" s="346"/>
      <c r="P117" s="346"/>
      <c r="Q117" s="346"/>
      <c r="R117" s="346"/>
      <c r="S117" s="346"/>
      <c r="T117" s="346"/>
      <c r="U117" s="346"/>
      <c r="V117" s="346"/>
      <c r="W117" s="346"/>
      <c r="X117" s="346"/>
      <c r="Y117" s="346"/>
      <c r="Z117" s="346"/>
      <c r="AA117" s="346"/>
      <c r="AB117" s="346"/>
      <c r="AC117" s="346"/>
      <c r="AD117" s="346"/>
      <c r="AE117" s="346"/>
    </row>
    <row r="118" spans="1:31" ht="15" customHeight="1">
      <c r="A118" s="345" t="s">
        <v>521</v>
      </c>
      <c r="B118" s="347"/>
      <c r="C118" s="346"/>
      <c r="D118" s="347"/>
      <c r="E118" s="347"/>
      <c r="F118" s="408">
        <f t="shared" si="4"/>
        <v>0</v>
      </c>
      <c r="G118" s="408">
        <f t="shared" si="5"/>
        <v>0</v>
      </c>
      <c r="H118" s="408">
        <f t="shared" si="6"/>
        <v>0</v>
      </c>
      <c r="I118" s="346"/>
      <c r="J118" s="346"/>
      <c r="K118" s="346"/>
      <c r="L118" s="346"/>
      <c r="M118" s="346"/>
      <c r="N118" s="346"/>
      <c r="O118" s="346"/>
      <c r="P118" s="346"/>
      <c r="Q118" s="346"/>
      <c r="R118" s="346"/>
      <c r="S118" s="346"/>
      <c r="T118" s="346"/>
      <c r="U118" s="346"/>
      <c r="V118" s="346"/>
      <c r="W118" s="346"/>
      <c r="X118" s="346"/>
      <c r="Y118" s="346"/>
      <c r="Z118" s="346"/>
      <c r="AA118" s="346"/>
      <c r="AB118" s="346"/>
      <c r="AC118" s="346"/>
      <c r="AD118" s="346"/>
      <c r="AE118" s="346"/>
    </row>
    <row r="119" spans="1:31" ht="15" customHeight="1">
      <c r="A119" s="345" t="s">
        <v>522</v>
      </c>
      <c r="B119" s="347"/>
      <c r="C119" s="346"/>
      <c r="D119" s="347"/>
      <c r="E119" s="347"/>
      <c r="F119" s="408">
        <f t="shared" si="4"/>
        <v>0</v>
      </c>
      <c r="G119" s="408">
        <f t="shared" si="5"/>
        <v>0</v>
      </c>
      <c r="H119" s="408">
        <f t="shared" si="6"/>
        <v>0</v>
      </c>
      <c r="I119" s="346"/>
      <c r="J119" s="346"/>
      <c r="K119" s="346"/>
      <c r="L119" s="346"/>
      <c r="M119" s="346"/>
      <c r="N119" s="346"/>
      <c r="O119" s="346"/>
      <c r="P119" s="346"/>
      <c r="Q119" s="346"/>
      <c r="R119" s="346"/>
      <c r="S119" s="346"/>
      <c r="T119" s="346"/>
      <c r="U119" s="346"/>
      <c r="V119" s="346"/>
      <c r="W119" s="346"/>
      <c r="X119" s="346"/>
      <c r="Y119" s="346"/>
      <c r="Z119" s="346"/>
      <c r="AA119" s="346"/>
      <c r="AB119" s="346"/>
      <c r="AC119" s="346"/>
      <c r="AD119" s="346"/>
      <c r="AE119" s="346"/>
    </row>
    <row r="120" spans="1:31" ht="15" customHeight="1">
      <c r="A120" s="345" t="s">
        <v>523</v>
      </c>
      <c r="B120" s="347"/>
      <c r="C120" s="346"/>
      <c r="D120" s="347"/>
      <c r="E120" s="347"/>
      <c r="F120" s="408">
        <f t="shared" si="4"/>
        <v>0</v>
      </c>
      <c r="G120" s="408">
        <f t="shared" si="5"/>
        <v>0</v>
      </c>
      <c r="H120" s="408">
        <f t="shared" si="6"/>
        <v>0</v>
      </c>
      <c r="I120" s="346"/>
      <c r="J120" s="346"/>
      <c r="K120" s="346"/>
      <c r="L120" s="346"/>
      <c r="M120" s="346"/>
      <c r="N120" s="346"/>
      <c r="O120" s="346"/>
      <c r="P120" s="346"/>
      <c r="Q120" s="346"/>
      <c r="R120" s="346"/>
      <c r="S120" s="346"/>
      <c r="T120" s="346"/>
      <c r="U120" s="346"/>
      <c r="V120" s="346"/>
      <c r="W120" s="346"/>
      <c r="X120" s="346"/>
      <c r="Y120" s="346"/>
      <c r="Z120" s="346"/>
      <c r="AA120" s="346"/>
      <c r="AB120" s="346"/>
      <c r="AC120" s="346"/>
      <c r="AD120" s="346"/>
      <c r="AE120" s="346"/>
    </row>
    <row r="121" spans="1:31" ht="15" customHeight="1">
      <c r="A121" s="345" t="s">
        <v>524</v>
      </c>
      <c r="B121" s="347"/>
      <c r="C121" s="346"/>
      <c r="D121" s="347"/>
      <c r="E121" s="347"/>
      <c r="F121" s="408">
        <f t="shared" si="4"/>
        <v>0</v>
      </c>
      <c r="G121" s="408">
        <f t="shared" si="5"/>
        <v>0</v>
      </c>
      <c r="H121" s="408">
        <f t="shared" si="6"/>
        <v>0</v>
      </c>
      <c r="I121" s="346"/>
      <c r="J121" s="346"/>
      <c r="K121" s="346"/>
      <c r="L121" s="346"/>
      <c r="M121" s="346"/>
      <c r="N121" s="346"/>
      <c r="O121" s="346"/>
      <c r="P121" s="346"/>
      <c r="Q121" s="346"/>
      <c r="R121" s="346"/>
      <c r="S121" s="346"/>
      <c r="T121" s="346"/>
      <c r="U121" s="346"/>
      <c r="V121" s="346"/>
      <c r="W121" s="346"/>
      <c r="X121" s="346"/>
      <c r="Y121" s="346"/>
      <c r="Z121" s="346"/>
      <c r="AA121" s="346"/>
      <c r="AB121" s="346"/>
      <c r="AC121" s="346"/>
      <c r="AD121" s="346"/>
      <c r="AE121" s="346"/>
    </row>
    <row r="122" spans="1:31" ht="15" customHeight="1">
      <c r="A122" s="345" t="s">
        <v>525</v>
      </c>
      <c r="B122" s="347"/>
      <c r="C122" s="346"/>
      <c r="D122" s="347"/>
      <c r="E122" s="347"/>
      <c r="F122" s="408">
        <f t="shared" si="4"/>
        <v>0</v>
      </c>
      <c r="G122" s="408">
        <f t="shared" si="5"/>
        <v>0</v>
      </c>
      <c r="H122" s="408">
        <f t="shared" si="6"/>
        <v>0</v>
      </c>
      <c r="I122" s="346"/>
      <c r="J122" s="346"/>
      <c r="K122" s="346"/>
      <c r="L122" s="346"/>
      <c r="M122" s="346"/>
      <c r="N122" s="346"/>
      <c r="O122" s="346"/>
      <c r="P122" s="346"/>
      <c r="Q122" s="346"/>
      <c r="R122" s="346"/>
      <c r="S122" s="346"/>
      <c r="T122" s="346"/>
      <c r="U122" s="346"/>
      <c r="V122" s="346"/>
      <c r="W122" s="346"/>
      <c r="X122" s="346"/>
      <c r="Y122" s="346"/>
      <c r="Z122" s="346"/>
      <c r="AA122" s="346"/>
      <c r="AB122" s="346"/>
      <c r="AC122" s="346"/>
      <c r="AD122" s="346"/>
      <c r="AE122" s="346"/>
    </row>
    <row r="123" spans="1:31" ht="15" customHeight="1">
      <c r="A123" s="345" t="s">
        <v>526</v>
      </c>
      <c r="B123" s="347"/>
      <c r="C123" s="346"/>
      <c r="D123" s="347"/>
      <c r="E123" s="347"/>
      <c r="F123" s="408">
        <f t="shared" si="4"/>
        <v>0</v>
      </c>
      <c r="G123" s="408">
        <f t="shared" si="5"/>
        <v>0</v>
      </c>
      <c r="H123" s="408">
        <f t="shared" si="6"/>
        <v>0</v>
      </c>
      <c r="I123" s="346"/>
      <c r="J123" s="346"/>
      <c r="K123" s="346"/>
      <c r="L123" s="346"/>
      <c r="M123" s="346"/>
      <c r="N123" s="346"/>
      <c r="O123" s="346"/>
      <c r="P123" s="346"/>
      <c r="Q123" s="346"/>
      <c r="R123" s="346"/>
      <c r="S123" s="346"/>
      <c r="T123" s="346"/>
      <c r="U123" s="346"/>
      <c r="V123" s="346"/>
      <c r="W123" s="346"/>
      <c r="X123" s="346"/>
      <c r="Y123" s="346"/>
      <c r="Z123" s="346"/>
      <c r="AA123" s="346"/>
      <c r="AB123" s="346"/>
      <c r="AC123" s="346"/>
      <c r="AD123" s="346"/>
      <c r="AE123" s="346"/>
    </row>
    <row r="124" spans="1:31" ht="15" customHeight="1">
      <c r="A124" s="345" t="s">
        <v>527</v>
      </c>
      <c r="B124" s="347"/>
      <c r="C124" s="346"/>
      <c r="D124" s="347"/>
      <c r="E124" s="347"/>
      <c r="F124" s="408">
        <f t="shared" si="4"/>
        <v>0</v>
      </c>
      <c r="G124" s="408">
        <f t="shared" si="5"/>
        <v>0</v>
      </c>
      <c r="H124" s="408">
        <f t="shared" si="6"/>
        <v>0</v>
      </c>
      <c r="I124" s="346"/>
      <c r="J124" s="346"/>
      <c r="K124" s="346"/>
      <c r="L124" s="346"/>
      <c r="M124" s="346"/>
      <c r="N124" s="346"/>
      <c r="O124" s="346"/>
      <c r="P124" s="346"/>
      <c r="Q124" s="346"/>
      <c r="R124" s="346"/>
      <c r="S124" s="346"/>
      <c r="T124" s="346"/>
      <c r="U124" s="346"/>
      <c r="V124" s="346"/>
      <c r="W124" s="346"/>
      <c r="X124" s="346"/>
      <c r="Y124" s="346"/>
      <c r="Z124" s="346"/>
      <c r="AA124" s="346"/>
      <c r="AB124" s="346"/>
      <c r="AC124" s="346"/>
      <c r="AD124" s="346"/>
      <c r="AE124" s="346"/>
    </row>
    <row r="125" spans="1:31" ht="15" customHeight="1">
      <c r="A125" s="345" t="s">
        <v>528</v>
      </c>
      <c r="B125" s="347"/>
      <c r="C125" s="346"/>
      <c r="D125" s="347"/>
      <c r="E125" s="347"/>
      <c r="F125" s="408">
        <f t="shared" si="4"/>
        <v>0</v>
      </c>
      <c r="G125" s="408">
        <f t="shared" si="5"/>
        <v>0</v>
      </c>
      <c r="H125" s="408">
        <f t="shared" si="6"/>
        <v>0</v>
      </c>
      <c r="I125" s="346"/>
      <c r="J125" s="346"/>
      <c r="K125" s="346"/>
      <c r="L125" s="346"/>
      <c r="M125" s="346"/>
      <c r="N125" s="346"/>
      <c r="O125" s="346"/>
      <c r="P125" s="346"/>
      <c r="Q125" s="346"/>
      <c r="R125" s="346"/>
      <c r="S125" s="346"/>
      <c r="T125" s="346"/>
      <c r="U125" s="346"/>
      <c r="V125" s="346"/>
      <c r="W125" s="346"/>
      <c r="X125" s="346"/>
      <c r="Y125" s="346"/>
      <c r="Z125" s="346"/>
      <c r="AA125" s="346"/>
      <c r="AB125" s="346"/>
      <c r="AC125" s="346"/>
      <c r="AD125" s="346"/>
      <c r="AE125" s="346"/>
    </row>
    <row r="126" spans="1:31" ht="15" customHeight="1">
      <c r="A126" s="345" t="s">
        <v>529</v>
      </c>
      <c r="B126" s="347"/>
      <c r="C126" s="346"/>
      <c r="D126" s="347"/>
      <c r="E126" s="347"/>
      <c r="F126" s="408">
        <f t="shared" si="4"/>
        <v>0</v>
      </c>
      <c r="G126" s="408">
        <f t="shared" si="5"/>
        <v>0</v>
      </c>
      <c r="H126" s="408">
        <f t="shared" si="6"/>
        <v>0</v>
      </c>
      <c r="I126" s="346"/>
      <c r="J126" s="346"/>
      <c r="K126" s="346"/>
      <c r="L126" s="346"/>
      <c r="M126" s="346"/>
      <c r="N126" s="346"/>
      <c r="O126" s="346"/>
      <c r="P126" s="346"/>
      <c r="Q126" s="346"/>
      <c r="R126" s="346"/>
      <c r="S126" s="346"/>
      <c r="T126" s="346"/>
      <c r="U126" s="346"/>
      <c r="V126" s="346"/>
      <c r="W126" s="346"/>
      <c r="X126" s="346"/>
      <c r="Y126" s="346"/>
      <c r="Z126" s="346"/>
      <c r="AA126" s="346"/>
      <c r="AB126" s="346"/>
      <c r="AC126" s="346"/>
      <c r="AD126" s="346"/>
      <c r="AE126" s="346"/>
    </row>
    <row r="127" spans="1:31" ht="15" customHeight="1">
      <c r="A127" s="345" t="s">
        <v>530</v>
      </c>
      <c r="B127" s="347"/>
      <c r="C127" s="346"/>
      <c r="D127" s="347"/>
      <c r="E127" s="347"/>
      <c r="F127" s="408">
        <f t="shared" si="4"/>
        <v>0</v>
      </c>
      <c r="G127" s="408">
        <f t="shared" si="5"/>
        <v>0</v>
      </c>
      <c r="H127" s="408">
        <f t="shared" si="6"/>
        <v>0</v>
      </c>
      <c r="I127" s="346"/>
      <c r="J127" s="346"/>
      <c r="K127" s="346"/>
      <c r="L127" s="346"/>
      <c r="M127" s="346"/>
      <c r="N127" s="346"/>
      <c r="O127" s="346"/>
      <c r="P127" s="346"/>
      <c r="Q127" s="346"/>
      <c r="R127" s="346"/>
      <c r="S127" s="346"/>
      <c r="T127" s="346"/>
      <c r="U127" s="346"/>
      <c r="V127" s="346"/>
      <c r="W127" s="346"/>
      <c r="X127" s="346"/>
      <c r="Y127" s="346"/>
      <c r="Z127" s="346"/>
      <c r="AA127" s="346"/>
      <c r="AB127" s="346"/>
      <c r="AC127" s="346"/>
      <c r="AD127" s="346"/>
      <c r="AE127" s="346"/>
    </row>
    <row r="128" spans="1:31" ht="15" customHeight="1">
      <c r="A128" s="345" t="s">
        <v>531</v>
      </c>
      <c r="B128" s="347"/>
      <c r="C128" s="346"/>
      <c r="D128" s="347"/>
      <c r="E128" s="347"/>
      <c r="F128" s="408">
        <f t="shared" si="4"/>
        <v>0</v>
      </c>
      <c r="G128" s="408">
        <f t="shared" si="5"/>
        <v>0</v>
      </c>
      <c r="H128" s="408">
        <f t="shared" si="6"/>
        <v>0</v>
      </c>
      <c r="I128" s="346"/>
      <c r="J128" s="346"/>
      <c r="K128" s="346"/>
      <c r="L128" s="346"/>
      <c r="M128" s="346"/>
      <c r="N128" s="346"/>
      <c r="O128" s="346"/>
      <c r="P128" s="346"/>
      <c r="Q128" s="346"/>
      <c r="R128" s="346"/>
      <c r="S128" s="346"/>
      <c r="T128" s="346"/>
      <c r="U128" s="346"/>
      <c r="V128" s="346"/>
      <c r="W128" s="346"/>
      <c r="X128" s="346"/>
      <c r="Y128" s="346"/>
      <c r="Z128" s="346"/>
      <c r="AA128" s="346"/>
      <c r="AB128" s="346"/>
      <c r="AC128" s="346"/>
      <c r="AD128" s="346"/>
      <c r="AE128" s="346"/>
    </row>
    <row r="129" spans="1:31" ht="15" customHeight="1">
      <c r="A129" s="345" t="s">
        <v>532</v>
      </c>
      <c r="B129" s="347"/>
      <c r="C129" s="346"/>
      <c r="D129" s="347"/>
      <c r="E129" s="347"/>
      <c r="F129" s="408">
        <f t="shared" si="4"/>
        <v>0</v>
      </c>
      <c r="G129" s="408">
        <f t="shared" si="5"/>
        <v>0</v>
      </c>
      <c r="H129" s="408">
        <f t="shared" si="6"/>
        <v>0</v>
      </c>
      <c r="I129" s="346"/>
      <c r="J129" s="346"/>
      <c r="K129" s="346"/>
      <c r="L129" s="346"/>
      <c r="M129" s="346"/>
      <c r="N129" s="346"/>
      <c r="O129" s="346"/>
      <c r="P129" s="346"/>
      <c r="Q129" s="346"/>
      <c r="R129" s="346"/>
      <c r="S129" s="346"/>
      <c r="T129" s="346"/>
      <c r="U129" s="346"/>
      <c r="V129" s="346"/>
      <c r="W129" s="346"/>
      <c r="X129" s="346"/>
      <c r="Y129" s="346"/>
      <c r="Z129" s="346"/>
      <c r="AA129" s="346"/>
      <c r="AB129" s="346"/>
      <c r="AC129" s="346"/>
      <c r="AD129" s="346"/>
      <c r="AE129" s="346"/>
    </row>
    <row r="130" spans="1:31" ht="15" customHeight="1">
      <c r="A130" s="345" t="s">
        <v>533</v>
      </c>
      <c r="B130" s="347"/>
      <c r="C130" s="346"/>
      <c r="D130" s="347"/>
      <c r="E130" s="347"/>
      <c r="F130" s="408">
        <f t="shared" si="4"/>
        <v>0</v>
      </c>
      <c r="G130" s="408">
        <f t="shared" si="5"/>
        <v>0</v>
      </c>
      <c r="H130" s="408">
        <f t="shared" si="6"/>
        <v>0</v>
      </c>
      <c r="I130" s="346"/>
      <c r="J130" s="346"/>
      <c r="K130" s="346"/>
      <c r="L130" s="346"/>
      <c r="M130" s="346"/>
      <c r="N130" s="346"/>
      <c r="O130" s="346"/>
      <c r="P130" s="346"/>
      <c r="Q130" s="346"/>
      <c r="R130" s="346"/>
      <c r="S130" s="346"/>
      <c r="T130" s="346"/>
      <c r="U130" s="346"/>
      <c r="V130" s="346"/>
      <c r="W130" s="346"/>
      <c r="X130" s="346"/>
      <c r="Y130" s="346"/>
      <c r="Z130" s="346"/>
      <c r="AA130" s="346"/>
      <c r="AB130" s="346"/>
      <c r="AC130" s="346"/>
      <c r="AD130" s="346"/>
      <c r="AE130" s="346"/>
    </row>
    <row r="131" spans="1:31" ht="15" customHeight="1">
      <c r="A131" s="345" t="s">
        <v>534</v>
      </c>
      <c r="B131" s="347"/>
      <c r="C131" s="346"/>
      <c r="D131" s="347"/>
      <c r="E131" s="347"/>
      <c r="F131" s="408">
        <f t="shared" si="4"/>
        <v>0</v>
      </c>
      <c r="G131" s="408">
        <f t="shared" si="5"/>
        <v>0</v>
      </c>
      <c r="H131" s="408">
        <f t="shared" si="6"/>
        <v>0</v>
      </c>
      <c r="I131" s="346"/>
      <c r="J131" s="346"/>
      <c r="K131" s="346"/>
      <c r="L131" s="346"/>
      <c r="M131" s="346"/>
      <c r="N131" s="346"/>
      <c r="O131" s="346"/>
      <c r="P131" s="346"/>
      <c r="Q131" s="346"/>
      <c r="R131" s="346"/>
      <c r="S131" s="346"/>
      <c r="T131" s="346"/>
      <c r="U131" s="346"/>
      <c r="V131" s="346"/>
      <c r="W131" s="346"/>
      <c r="X131" s="346"/>
      <c r="Y131" s="346"/>
      <c r="Z131" s="346"/>
      <c r="AA131" s="346"/>
      <c r="AB131" s="346"/>
      <c r="AC131" s="346"/>
      <c r="AD131" s="346"/>
      <c r="AE131" s="346"/>
    </row>
    <row r="132" spans="1:31" ht="15" customHeight="1">
      <c r="A132" s="345" t="s">
        <v>535</v>
      </c>
      <c r="B132" s="347"/>
      <c r="C132" s="346"/>
      <c r="D132" s="347"/>
      <c r="E132" s="347"/>
      <c r="F132" s="408">
        <f t="shared" si="4"/>
        <v>0</v>
      </c>
      <c r="G132" s="408">
        <f t="shared" si="5"/>
        <v>0</v>
      </c>
      <c r="H132" s="408">
        <f t="shared" si="6"/>
        <v>0</v>
      </c>
      <c r="I132" s="346"/>
      <c r="J132" s="346"/>
      <c r="K132" s="346"/>
      <c r="L132" s="346"/>
      <c r="M132" s="346"/>
      <c r="N132" s="346"/>
      <c r="O132" s="346"/>
      <c r="P132" s="346"/>
      <c r="Q132" s="346"/>
      <c r="R132" s="346"/>
      <c r="S132" s="346"/>
      <c r="T132" s="346"/>
      <c r="U132" s="346"/>
      <c r="V132" s="346"/>
      <c r="W132" s="346"/>
      <c r="X132" s="346"/>
      <c r="Y132" s="346"/>
      <c r="Z132" s="346"/>
      <c r="AA132" s="346"/>
      <c r="AB132" s="346"/>
      <c r="AC132" s="346"/>
      <c r="AD132" s="346"/>
      <c r="AE132" s="346"/>
    </row>
    <row r="133" spans="1:31" ht="15" customHeight="1">
      <c r="A133" s="345" t="s">
        <v>536</v>
      </c>
      <c r="B133" s="347"/>
      <c r="C133" s="346"/>
      <c r="D133" s="347"/>
      <c r="E133" s="347"/>
      <c r="F133" s="408">
        <f t="shared" si="4"/>
        <v>0</v>
      </c>
      <c r="G133" s="408">
        <f t="shared" si="5"/>
        <v>0</v>
      </c>
      <c r="H133" s="408">
        <f t="shared" si="6"/>
        <v>0</v>
      </c>
      <c r="I133" s="346"/>
      <c r="J133" s="346"/>
      <c r="K133" s="346"/>
      <c r="L133" s="346"/>
      <c r="M133" s="346"/>
      <c r="N133" s="346"/>
      <c r="O133" s="346"/>
      <c r="P133" s="346"/>
      <c r="Q133" s="346"/>
      <c r="R133" s="346"/>
      <c r="S133" s="346"/>
      <c r="T133" s="346"/>
      <c r="U133" s="346"/>
      <c r="V133" s="346"/>
      <c r="W133" s="346"/>
      <c r="X133" s="346"/>
      <c r="Y133" s="346"/>
      <c r="Z133" s="346"/>
      <c r="AA133" s="346"/>
      <c r="AB133" s="346"/>
      <c r="AC133" s="346"/>
      <c r="AD133" s="346"/>
      <c r="AE133" s="346"/>
    </row>
    <row r="134" spans="1:31" ht="15" customHeight="1">
      <c r="A134" s="345" t="s">
        <v>537</v>
      </c>
      <c r="B134" s="347"/>
      <c r="C134" s="346"/>
      <c r="D134" s="347"/>
      <c r="E134" s="347"/>
      <c r="F134" s="408">
        <f t="shared" si="4"/>
        <v>0</v>
      </c>
      <c r="G134" s="408">
        <f t="shared" si="5"/>
        <v>0</v>
      </c>
      <c r="H134" s="408">
        <f t="shared" si="6"/>
        <v>0</v>
      </c>
      <c r="I134" s="346"/>
      <c r="J134" s="346"/>
      <c r="K134" s="346"/>
      <c r="L134" s="346"/>
      <c r="M134" s="346"/>
      <c r="N134" s="346"/>
      <c r="O134" s="346"/>
      <c r="P134" s="346"/>
      <c r="Q134" s="346"/>
      <c r="R134" s="346"/>
      <c r="S134" s="346"/>
      <c r="T134" s="346"/>
      <c r="U134" s="346"/>
      <c r="V134" s="346"/>
      <c r="W134" s="346"/>
      <c r="X134" s="346"/>
      <c r="Y134" s="346"/>
      <c r="Z134" s="346"/>
      <c r="AA134" s="346"/>
      <c r="AB134" s="346"/>
      <c r="AC134" s="346"/>
      <c r="AD134" s="346"/>
      <c r="AE134" s="346"/>
    </row>
    <row r="135" spans="1:31" ht="15" customHeight="1">
      <c r="A135" s="345" t="s">
        <v>538</v>
      </c>
      <c r="B135" s="347"/>
      <c r="C135" s="346"/>
      <c r="D135" s="347"/>
      <c r="E135" s="347"/>
      <c r="F135" s="408">
        <f t="shared" si="4"/>
        <v>0</v>
      </c>
      <c r="G135" s="408">
        <f t="shared" si="5"/>
        <v>0</v>
      </c>
      <c r="H135" s="408">
        <f t="shared" si="6"/>
        <v>0</v>
      </c>
      <c r="I135" s="346"/>
      <c r="J135" s="346"/>
      <c r="K135" s="346"/>
      <c r="L135" s="346"/>
      <c r="M135" s="346"/>
      <c r="N135" s="346"/>
      <c r="O135" s="346"/>
      <c r="P135" s="346"/>
      <c r="Q135" s="346"/>
      <c r="R135" s="346"/>
      <c r="S135" s="346"/>
      <c r="T135" s="346"/>
      <c r="U135" s="346"/>
      <c r="V135" s="346"/>
      <c r="W135" s="346"/>
      <c r="X135" s="346"/>
      <c r="Y135" s="346"/>
      <c r="Z135" s="346"/>
      <c r="AA135" s="346"/>
      <c r="AB135" s="346"/>
      <c r="AC135" s="346"/>
      <c r="AD135" s="346"/>
      <c r="AE135" s="346"/>
    </row>
    <row r="136" spans="1:31" ht="15" customHeight="1">
      <c r="A136" s="345" t="s">
        <v>539</v>
      </c>
      <c r="B136" s="347"/>
      <c r="C136" s="346"/>
      <c r="D136" s="347"/>
      <c r="E136" s="347"/>
      <c r="F136" s="408">
        <f t="shared" si="4"/>
        <v>0</v>
      </c>
      <c r="G136" s="408">
        <f t="shared" si="5"/>
        <v>0</v>
      </c>
      <c r="H136" s="408">
        <f t="shared" si="6"/>
        <v>0</v>
      </c>
      <c r="I136" s="346"/>
      <c r="J136" s="346"/>
      <c r="K136" s="346"/>
      <c r="L136" s="346"/>
      <c r="M136" s="346"/>
      <c r="N136" s="346"/>
      <c r="O136" s="346"/>
      <c r="P136" s="346"/>
      <c r="Q136" s="346"/>
      <c r="R136" s="346"/>
      <c r="S136" s="346"/>
      <c r="T136" s="346"/>
      <c r="U136" s="346"/>
      <c r="V136" s="346"/>
      <c r="W136" s="346"/>
      <c r="X136" s="346"/>
      <c r="Y136" s="346"/>
      <c r="Z136" s="346"/>
      <c r="AA136" s="346"/>
      <c r="AB136" s="346"/>
      <c r="AC136" s="346"/>
      <c r="AD136" s="346"/>
      <c r="AE136" s="346"/>
    </row>
    <row r="137" spans="1:31" ht="15" customHeight="1">
      <c r="A137" s="345" t="s">
        <v>540</v>
      </c>
      <c r="B137" s="347"/>
      <c r="C137" s="346"/>
      <c r="D137" s="347"/>
      <c r="E137" s="347"/>
      <c r="F137" s="408">
        <f t="shared" si="4"/>
        <v>0</v>
      </c>
      <c r="G137" s="408">
        <f t="shared" si="5"/>
        <v>0</v>
      </c>
      <c r="H137" s="408">
        <f t="shared" si="6"/>
        <v>0</v>
      </c>
      <c r="I137" s="346"/>
      <c r="J137" s="346"/>
      <c r="K137" s="346"/>
      <c r="L137" s="346"/>
      <c r="M137" s="346"/>
      <c r="N137" s="346"/>
      <c r="O137" s="346"/>
      <c r="P137" s="346"/>
      <c r="Q137" s="346"/>
      <c r="R137" s="346"/>
      <c r="S137" s="346"/>
      <c r="T137" s="346"/>
      <c r="U137" s="346"/>
      <c r="V137" s="346"/>
      <c r="W137" s="346"/>
      <c r="X137" s="346"/>
      <c r="Y137" s="346"/>
      <c r="Z137" s="346"/>
      <c r="AA137" s="346"/>
      <c r="AB137" s="346"/>
      <c r="AC137" s="346"/>
      <c r="AD137" s="346"/>
      <c r="AE137" s="346"/>
    </row>
    <row r="138" spans="1:31" ht="15" customHeight="1">
      <c r="A138" s="345" t="s">
        <v>541</v>
      </c>
      <c r="B138" s="347"/>
      <c r="C138" s="346"/>
      <c r="D138" s="347"/>
      <c r="E138" s="347"/>
      <c r="F138" s="408">
        <f t="shared" si="4"/>
        <v>0</v>
      </c>
      <c r="G138" s="408">
        <f t="shared" si="5"/>
        <v>0</v>
      </c>
      <c r="H138" s="408">
        <f t="shared" si="6"/>
        <v>0</v>
      </c>
      <c r="I138" s="346"/>
      <c r="J138" s="346"/>
      <c r="K138" s="346"/>
      <c r="L138" s="346"/>
      <c r="M138" s="346"/>
      <c r="N138" s="346"/>
      <c r="O138" s="346"/>
      <c r="P138" s="346"/>
      <c r="Q138" s="346"/>
      <c r="R138" s="346"/>
      <c r="S138" s="346"/>
      <c r="T138" s="346"/>
      <c r="U138" s="346"/>
      <c r="V138" s="346"/>
      <c r="W138" s="346"/>
      <c r="X138" s="346"/>
      <c r="Y138" s="346"/>
      <c r="Z138" s="346"/>
      <c r="AA138" s="346"/>
      <c r="AB138" s="346"/>
      <c r="AC138" s="346"/>
      <c r="AD138" s="346"/>
      <c r="AE138" s="346"/>
    </row>
    <row r="139" spans="1:31" ht="15" customHeight="1">
      <c r="A139" s="345" t="s">
        <v>542</v>
      </c>
      <c r="B139" s="347"/>
      <c r="C139" s="346"/>
      <c r="D139" s="347"/>
      <c r="E139" s="347"/>
      <c r="F139" s="408">
        <f aca="true" t="shared" si="7" ref="F139:F202">SUM(I139:U139)</f>
        <v>0</v>
      </c>
      <c r="G139" s="408">
        <f aca="true" t="shared" si="8" ref="G139:G202">SUM(V139:AE139)</f>
        <v>0</v>
      </c>
      <c r="H139" s="408">
        <f aca="true" t="shared" si="9" ref="H139:H202">IF(F139="",IF(G139="","",F139+G139),F139+G139)</f>
        <v>0</v>
      </c>
      <c r="I139" s="346"/>
      <c r="J139" s="346"/>
      <c r="K139" s="346"/>
      <c r="L139" s="346"/>
      <c r="M139" s="346"/>
      <c r="N139" s="346"/>
      <c r="O139" s="346"/>
      <c r="P139" s="346"/>
      <c r="Q139" s="346"/>
      <c r="R139" s="346"/>
      <c r="S139" s="346"/>
      <c r="T139" s="346"/>
      <c r="U139" s="346"/>
      <c r="V139" s="346"/>
      <c r="W139" s="346"/>
      <c r="X139" s="346"/>
      <c r="Y139" s="346"/>
      <c r="Z139" s="346"/>
      <c r="AA139" s="346"/>
      <c r="AB139" s="346"/>
      <c r="AC139" s="346"/>
      <c r="AD139" s="346"/>
      <c r="AE139" s="346"/>
    </row>
    <row r="140" spans="1:31" ht="15" customHeight="1">
      <c r="A140" s="345" t="s">
        <v>543</v>
      </c>
      <c r="B140" s="347"/>
      <c r="C140" s="346"/>
      <c r="D140" s="347"/>
      <c r="E140" s="347"/>
      <c r="F140" s="408">
        <f t="shared" si="7"/>
        <v>0</v>
      </c>
      <c r="G140" s="408">
        <f t="shared" si="8"/>
        <v>0</v>
      </c>
      <c r="H140" s="408">
        <f t="shared" si="9"/>
        <v>0</v>
      </c>
      <c r="I140" s="346"/>
      <c r="J140" s="346"/>
      <c r="K140" s="346"/>
      <c r="L140" s="346"/>
      <c r="M140" s="346"/>
      <c r="N140" s="346"/>
      <c r="O140" s="346"/>
      <c r="P140" s="346"/>
      <c r="Q140" s="346"/>
      <c r="R140" s="346"/>
      <c r="S140" s="346"/>
      <c r="T140" s="346"/>
      <c r="U140" s="346"/>
      <c r="V140" s="346"/>
      <c r="W140" s="346"/>
      <c r="X140" s="346"/>
      <c r="Y140" s="346"/>
      <c r="Z140" s="346"/>
      <c r="AA140" s="346"/>
      <c r="AB140" s="346"/>
      <c r="AC140" s="346"/>
      <c r="AD140" s="346"/>
      <c r="AE140" s="346"/>
    </row>
    <row r="141" spans="1:31" ht="15" customHeight="1">
      <c r="A141" s="345" t="s">
        <v>544</v>
      </c>
      <c r="B141" s="347"/>
      <c r="C141" s="346"/>
      <c r="D141" s="347"/>
      <c r="E141" s="347"/>
      <c r="F141" s="408">
        <f t="shared" si="7"/>
        <v>0</v>
      </c>
      <c r="G141" s="408">
        <f t="shared" si="8"/>
        <v>0</v>
      </c>
      <c r="H141" s="408">
        <f t="shared" si="9"/>
        <v>0</v>
      </c>
      <c r="I141" s="346"/>
      <c r="J141" s="346"/>
      <c r="K141" s="346"/>
      <c r="L141" s="346"/>
      <c r="M141" s="346"/>
      <c r="N141" s="346"/>
      <c r="O141" s="346"/>
      <c r="P141" s="346"/>
      <c r="Q141" s="346"/>
      <c r="R141" s="346"/>
      <c r="S141" s="346"/>
      <c r="T141" s="346"/>
      <c r="U141" s="346"/>
      <c r="V141" s="346"/>
      <c r="W141" s="346"/>
      <c r="X141" s="346"/>
      <c r="Y141" s="346"/>
      <c r="Z141" s="346"/>
      <c r="AA141" s="346"/>
      <c r="AB141" s="346"/>
      <c r="AC141" s="346"/>
      <c r="AD141" s="346"/>
      <c r="AE141" s="346"/>
    </row>
    <row r="142" spans="1:31" ht="15" customHeight="1">
      <c r="A142" s="345" t="s">
        <v>545</v>
      </c>
      <c r="B142" s="347"/>
      <c r="C142" s="346"/>
      <c r="D142" s="347"/>
      <c r="E142" s="347"/>
      <c r="F142" s="408">
        <f t="shared" si="7"/>
        <v>0</v>
      </c>
      <c r="G142" s="408">
        <f t="shared" si="8"/>
        <v>0</v>
      </c>
      <c r="H142" s="408">
        <f t="shared" si="9"/>
        <v>0</v>
      </c>
      <c r="I142" s="346"/>
      <c r="J142" s="346"/>
      <c r="K142" s="346"/>
      <c r="L142" s="346"/>
      <c r="M142" s="346"/>
      <c r="N142" s="346"/>
      <c r="O142" s="346"/>
      <c r="P142" s="346"/>
      <c r="Q142" s="346"/>
      <c r="R142" s="346"/>
      <c r="S142" s="346"/>
      <c r="T142" s="346"/>
      <c r="U142" s="346"/>
      <c r="V142" s="346"/>
      <c r="W142" s="346"/>
      <c r="X142" s="346"/>
      <c r="Y142" s="346"/>
      <c r="Z142" s="346"/>
      <c r="AA142" s="346"/>
      <c r="AB142" s="346"/>
      <c r="AC142" s="346"/>
      <c r="AD142" s="346"/>
      <c r="AE142" s="346"/>
    </row>
    <row r="143" spans="1:31" ht="15" customHeight="1">
      <c r="A143" s="345" t="s">
        <v>546</v>
      </c>
      <c r="B143" s="347"/>
      <c r="C143" s="346"/>
      <c r="D143" s="347"/>
      <c r="E143" s="347"/>
      <c r="F143" s="408">
        <f t="shared" si="7"/>
        <v>0</v>
      </c>
      <c r="G143" s="408">
        <f t="shared" si="8"/>
        <v>0</v>
      </c>
      <c r="H143" s="408">
        <f t="shared" si="9"/>
        <v>0</v>
      </c>
      <c r="I143" s="346"/>
      <c r="J143" s="346"/>
      <c r="K143" s="346"/>
      <c r="L143" s="346"/>
      <c r="M143" s="346"/>
      <c r="N143" s="346"/>
      <c r="O143" s="346"/>
      <c r="P143" s="346"/>
      <c r="Q143" s="346"/>
      <c r="R143" s="346"/>
      <c r="S143" s="346"/>
      <c r="T143" s="346"/>
      <c r="U143" s="346"/>
      <c r="V143" s="346"/>
      <c r="W143" s="346"/>
      <c r="X143" s="346"/>
      <c r="Y143" s="346"/>
      <c r="Z143" s="346"/>
      <c r="AA143" s="346"/>
      <c r="AB143" s="346"/>
      <c r="AC143" s="346"/>
      <c r="AD143" s="346"/>
      <c r="AE143" s="346"/>
    </row>
    <row r="144" spans="1:31" ht="15" customHeight="1">
      <c r="A144" s="345" t="s">
        <v>547</v>
      </c>
      <c r="B144" s="347"/>
      <c r="C144" s="346"/>
      <c r="D144" s="347"/>
      <c r="E144" s="347"/>
      <c r="F144" s="408">
        <f t="shared" si="7"/>
        <v>0</v>
      </c>
      <c r="G144" s="408">
        <f t="shared" si="8"/>
        <v>0</v>
      </c>
      <c r="H144" s="408">
        <f t="shared" si="9"/>
        <v>0</v>
      </c>
      <c r="I144" s="346"/>
      <c r="J144" s="346"/>
      <c r="K144" s="346"/>
      <c r="L144" s="346"/>
      <c r="M144" s="346"/>
      <c r="N144" s="346"/>
      <c r="O144" s="346"/>
      <c r="P144" s="346"/>
      <c r="Q144" s="346"/>
      <c r="R144" s="346"/>
      <c r="S144" s="346"/>
      <c r="T144" s="346"/>
      <c r="U144" s="346"/>
      <c r="V144" s="346"/>
      <c r="W144" s="346"/>
      <c r="X144" s="346"/>
      <c r="Y144" s="346"/>
      <c r="Z144" s="346"/>
      <c r="AA144" s="346"/>
      <c r="AB144" s="346"/>
      <c r="AC144" s="346"/>
      <c r="AD144" s="346"/>
      <c r="AE144" s="346"/>
    </row>
    <row r="145" spans="1:31" ht="15" customHeight="1">
      <c r="A145" s="345" t="s">
        <v>548</v>
      </c>
      <c r="B145" s="347"/>
      <c r="C145" s="346"/>
      <c r="D145" s="347"/>
      <c r="E145" s="347"/>
      <c r="F145" s="408">
        <f t="shared" si="7"/>
        <v>0</v>
      </c>
      <c r="G145" s="408">
        <f t="shared" si="8"/>
        <v>0</v>
      </c>
      <c r="H145" s="408">
        <f t="shared" si="9"/>
        <v>0</v>
      </c>
      <c r="I145" s="346"/>
      <c r="J145" s="346"/>
      <c r="K145" s="346"/>
      <c r="L145" s="346"/>
      <c r="M145" s="346"/>
      <c r="N145" s="346"/>
      <c r="O145" s="346"/>
      <c r="P145" s="346"/>
      <c r="Q145" s="346"/>
      <c r="R145" s="346"/>
      <c r="S145" s="346"/>
      <c r="T145" s="346"/>
      <c r="U145" s="346"/>
      <c r="V145" s="346"/>
      <c r="W145" s="346"/>
      <c r="X145" s="346"/>
      <c r="Y145" s="346"/>
      <c r="Z145" s="346"/>
      <c r="AA145" s="346"/>
      <c r="AB145" s="346"/>
      <c r="AC145" s="346"/>
      <c r="AD145" s="346"/>
      <c r="AE145" s="346"/>
    </row>
    <row r="146" spans="1:31" ht="15" customHeight="1">
      <c r="A146" s="345" t="s">
        <v>549</v>
      </c>
      <c r="B146" s="347"/>
      <c r="C146" s="346"/>
      <c r="D146" s="347"/>
      <c r="E146" s="347"/>
      <c r="F146" s="408">
        <f t="shared" si="7"/>
        <v>0</v>
      </c>
      <c r="G146" s="408">
        <f t="shared" si="8"/>
        <v>0</v>
      </c>
      <c r="H146" s="408">
        <f t="shared" si="9"/>
        <v>0</v>
      </c>
      <c r="I146" s="346"/>
      <c r="J146" s="346"/>
      <c r="K146" s="346"/>
      <c r="L146" s="346"/>
      <c r="M146" s="346"/>
      <c r="N146" s="346"/>
      <c r="O146" s="346"/>
      <c r="P146" s="346"/>
      <c r="Q146" s="346"/>
      <c r="R146" s="346"/>
      <c r="S146" s="346"/>
      <c r="T146" s="346"/>
      <c r="U146" s="346"/>
      <c r="V146" s="346"/>
      <c r="W146" s="346"/>
      <c r="X146" s="346"/>
      <c r="Y146" s="346"/>
      <c r="Z146" s="346"/>
      <c r="AA146" s="346"/>
      <c r="AB146" s="346"/>
      <c r="AC146" s="346"/>
      <c r="AD146" s="346"/>
      <c r="AE146" s="346"/>
    </row>
    <row r="147" spans="1:31" ht="15" customHeight="1">
      <c r="A147" s="345" t="s">
        <v>550</v>
      </c>
      <c r="B147" s="347"/>
      <c r="C147" s="346"/>
      <c r="D147" s="347"/>
      <c r="E147" s="347"/>
      <c r="F147" s="408">
        <f t="shared" si="7"/>
        <v>0</v>
      </c>
      <c r="G147" s="408">
        <f t="shared" si="8"/>
        <v>0</v>
      </c>
      <c r="H147" s="408">
        <f t="shared" si="9"/>
        <v>0</v>
      </c>
      <c r="I147" s="346"/>
      <c r="J147" s="346"/>
      <c r="K147" s="346"/>
      <c r="L147" s="346"/>
      <c r="M147" s="346"/>
      <c r="N147" s="346"/>
      <c r="O147" s="346"/>
      <c r="P147" s="346"/>
      <c r="Q147" s="346"/>
      <c r="R147" s="346"/>
      <c r="S147" s="346"/>
      <c r="T147" s="346"/>
      <c r="U147" s="346"/>
      <c r="V147" s="346"/>
      <c r="W147" s="346"/>
      <c r="X147" s="346"/>
      <c r="Y147" s="346"/>
      <c r="Z147" s="346"/>
      <c r="AA147" s="346"/>
      <c r="AB147" s="346"/>
      <c r="AC147" s="346"/>
      <c r="AD147" s="346"/>
      <c r="AE147" s="346"/>
    </row>
    <row r="148" spans="1:31" ht="15" customHeight="1">
      <c r="A148" s="345" t="s">
        <v>551</v>
      </c>
      <c r="B148" s="347"/>
      <c r="C148" s="346"/>
      <c r="D148" s="347"/>
      <c r="E148" s="347"/>
      <c r="F148" s="408">
        <f t="shared" si="7"/>
        <v>0</v>
      </c>
      <c r="G148" s="408">
        <f t="shared" si="8"/>
        <v>0</v>
      </c>
      <c r="H148" s="408">
        <f t="shared" si="9"/>
        <v>0</v>
      </c>
      <c r="I148" s="346"/>
      <c r="J148" s="346"/>
      <c r="K148" s="346"/>
      <c r="L148" s="346"/>
      <c r="M148" s="346"/>
      <c r="N148" s="346"/>
      <c r="O148" s="346"/>
      <c r="P148" s="346"/>
      <c r="Q148" s="346"/>
      <c r="R148" s="346"/>
      <c r="S148" s="346"/>
      <c r="T148" s="346"/>
      <c r="U148" s="346"/>
      <c r="V148" s="346"/>
      <c r="W148" s="346"/>
      <c r="X148" s="346"/>
      <c r="Y148" s="346"/>
      <c r="Z148" s="346"/>
      <c r="AA148" s="346"/>
      <c r="AB148" s="346"/>
      <c r="AC148" s="346"/>
      <c r="AD148" s="346"/>
      <c r="AE148" s="346"/>
    </row>
    <row r="149" spans="1:31" ht="15" customHeight="1">
      <c r="A149" s="345" t="s">
        <v>552</v>
      </c>
      <c r="B149" s="347"/>
      <c r="C149" s="346"/>
      <c r="D149" s="347"/>
      <c r="E149" s="347"/>
      <c r="F149" s="408">
        <f t="shared" si="7"/>
        <v>0</v>
      </c>
      <c r="G149" s="408">
        <f t="shared" si="8"/>
        <v>0</v>
      </c>
      <c r="H149" s="408">
        <f t="shared" si="9"/>
        <v>0</v>
      </c>
      <c r="I149" s="346"/>
      <c r="J149" s="346"/>
      <c r="K149" s="346"/>
      <c r="L149" s="346"/>
      <c r="M149" s="346"/>
      <c r="N149" s="346"/>
      <c r="O149" s="346"/>
      <c r="P149" s="346"/>
      <c r="Q149" s="346"/>
      <c r="R149" s="346"/>
      <c r="S149" s="346"/>
      <c r="T149" s="346"/>
      <c r="U149" s="346"/>
      <c r="V149" s="346"/>
      <c r="W149" s="346"/>
      <c r="X149" s="346"/>
      <c r="Y149" s="346"/>
      <c r="Z149" s="346"/>
      <c r="AA149" s="346"/>
      <c r="AB149" s="346"/>
      <c r="AC149" s="346"/>
      <c r="AD149" s="346"/>
      <c r="AE149" s="346"/>
    </row>
    <row r="150" spans="1:31" ht="15" customHeight="1">
      <c r="A150" s="345" t="s">
        <v>553</v>
      </c>
      <c r="B150" s="347"/>
      <c r="C150" s="346"/>
      <c r="D150" s="347"/>
      <c r="E150" s="347"/>
      <c r="F150" s="408">
        <f t="shared" si="7"/>
        <v>0</v>
      </c>
      <c r="G150" s="408">
        <f t="shared" si="8"/>
        <v>0</v>
      </c>
      <c r="H150" s="408">
        <f t="shared" si="9"/>
        <v>0</v>
      </c>
      <c r="I150" s="346"/>
      <c r="J150" s="346"/>
      <c r="K150" s="346"/>
      <c r="L150" s="346"/>
      <c r="M150" s="346"/>
      <c r="N150" s="346"/>
      <c r="O150" s="346"/>
      <c r="P150" s="346"/>
      <c r="Q150" s="346"/>
      <c r="R150" s="346"/>
      <c r="S150" s="346"/>
      <c r="T150" s="346"/>
      <c r="U150" s="346"/>
      <c r="V150" s="346"/>
      <c r="W150" s="346"/>
      <c r="X150" s="346"/>
      <c r="Y150" s="346"/>
      <c r="Z150" s="346"/>
      <c r="AA150" s="346"/>
      <c r="AB150" s="346"/>
      <c r="AC150" s="346"/>
      <c r="AD150" s="346"/>
      <c r="AE150" s="346"/>
    </row>
    <row r="151" spans="1:31" ht="15" customHeight="1">
      <c r="A151" s="345" t="s">
        <v>554</v>
      </c>
      <c r="B151" s="347"/>
      <c r="C151" s="346"/>
      <c r="D151" s="347"/>
      <c r="E151" s="347"/>
      <c r="F151" s="408">
        <f t="shared" si="7"/>
        <v>0</v>
      </c>
      <c r="G151" s="408">
        <f t="shared" si="8"/>
        <v>0</v>
      </c>
      <c r="H151" s="408">
        <f t="shared" si="9"/>
        <v>0</v>
      </c>
      <c r="I151" s="346"/>
      <c r="J151" s="346"/>
      <c r="K151" s="346"/>
      <c r="L151" s="346"/>
      <c r="M151" s="346"/>
      <c r="N151" s="346"/>
      <c r="O151" s="346"/>
      <c r="P151" s="346"/>
      <c r="Q151" s="346"/>
      <c r="R151" s="346"/>
      <c r="S151" s="346"/>
      <c r="T151" s="346"/>
      <c r="U151" s="346"/>
      <c r="V151" s="346"/>
      <c r="W151" s="346"/>
      <c r="X151" s="346"/>
      <c r="Y151" s="346"/>
      <c r="Z151" s="346"/>
      <c r="AA151" s="346"/>
      <c r="AB151" s="346"/>
      <c r="AC151" s="346"/>
      <c r="AD151" s="346"/>
      <c r="AE151" s="346"/>
    </row>
    <row r="152" spans="1:31" ht="15" customHeight="1">
      <c r="A152" s="345" t="s">
        <v>555</v>
      </c>
      <c r="B152" s="347"/>
      <c r="C152" s="346"/>
      <c r="D152" s="347"/>
      <c r="E152" s="347"/>
      <c r="F152" s="408">
        <f t="shared" si="7"/>
        <v>0</v>
      </c>
      <c r="G152" s="408">
        <f t="shared" si="8"/>
        <v>0</v>
      </c>
      <c r="H152" s="408">
        <f t="shared" si="9"/>
        <v>0</v>
      </c>
      <c r="I152" s="346"/>
      <c r="J152" s="346"/>
      <c r="K152" s="346"/>
      <c r="L152" s="346"/>
      <c r="M152" s="346"/>
      <c r="N152" s="346"/>
      <c r="O152" s="346"/>
      <c r="P152" s="346"/>
      <c r="Q152" s="346"/>
      <c r="R152" s="346"/>
      <c r="S152" s="346"/>
      <c r="T152" s="346"/>
      <c r="U152" s="346"/>
      <c r="V152" s="346"/>
      <c r="W152" s="346"/>
      <c r="X152" s="346"/>
      <c r="Y152" s="346"/>
      <c r="Z152" s="346"/>
      <c r="AA152" s="346"/>
      <c r="AB152" s="346"/>
      <c r="AC152" s="346"/>
      <c r="AD152" s="346"/>
      <c r="AE152" s="346"/>
    </row>
    <row r="153" spans="1:31" ht="15" customHeight="1">
      <c r="A153" s="345" t="s">
        <v>556</v>
      </c>
      <c r="B153" s="347"/>
      <c r="C153" s="346"/>
      <c r="D153" s="347"/>
      <c r="E153" s="347"/>
      <c r="F153" s="408">
        <f t="shared" si="7"/>
        <v>0</v>
      </c>
      <c r="G153" s="408">
        <f t="shared" si="8"/>
        <v>0</v>
      </c>
      <c r="H153" s="408">
        <f t="shared" si="9"/>
        <v>0</v>
      </c>
      <c r="I153" s="346"/>
      <c r="J153" s="346"/>
      <c r="K153" s="346"/>
      <c r="L153" s="346"/>
      <c r="M153" s="346"/>
      <c r="N153" s="346"/>
      <c r="O153" s="346"/>
      <c r="P153" s="346"/>
      <c r="Q153" s="346"/>
      <c r="R153" s="346"/>
      <c r="S153" s="346"/>
      <c r="T153" s="346"/>
      <c r="U153" s="346"/>
      <c r="V153" s="346"/>
      <c r="W153" s="346"/>
      <c r="X153" s="346"/>
      <c r="Y153" s="346"/>
      <c r="Z153" s="346"/>
      <c r="AA153" s="346"/>
      <c r="AB153" s="346"/>
      <c r="AC153" s="346"/>
      <c r="AD153" s="346"/>
      <c r="AE153" s="346"/>
    </row>
    <row r="154" spans="1:31" ht="15" customHeight="1">
      <c r="A154" s="345" t="s">
        <v>557</v>
      </c>
      <c r="B154" s="347"/>
      <c r="C154" s="346"/>
      <c r="D154" s="347"/>
      <c r="E154" s="347"/>
      <c r="F154" s="408">
        <f t="shared" si="7"/>
        <v>0</v>
      </c>
      <c r="G154" s="408">
        <f t="shared" si="8"/>
        <v>0</v>
      </c>
      <c r="H154" s="408">
        <f t="shared" si="9"/>
        <v>0</v>
      </c>
      <c r="I154" s="346"/>
      <c r="J154" s="346"/>
      <c r="K154" s="346"/>
      <c r="L154" s="346"/>
      <c r="M154" s="346"/>
      <c r="N154" s="346"/>
      <c r="O154" s="346"/>
      <c r="P154" s="346"/>
      <c r="Q154" s="346"/>
      <c r="R154" s="346"/>
      <c r="S154" s="346"/>
      <c r="T154" s="346"/>
      <c r="U154" s="346"/>
      <c r="V154" s="346"/>
      <c r="W154" s="346"/>
      <c r="X154" s="346"/>
      <c r="Y154" s="346"/>
      <c r="Z154" s="346"/>
      <c r="AA154" s="346"/>
      <c r="AB154" s="346"/>
      <c r="AC154" s="346"/>
      <c r="AD154" s="346"/>
      <c r="AE154" s="346"/>
    </row>
    <row r="155" spans="1:31" ht="15" customHeight="1">
      <c r="A155" s="345" t="s">
        <v>558</v>
      </c>
      <c r="B155" s="347"/>
      <c r="C155" s="346"/>
      <c r="D155" s="347"/>
      <c r="E155" s="347"/>
      <c r="F155" s="408">
        <f t="shared" si="7"/>
        <v>0</v>
      </c>
      <c r="G155" s="408">
        <f t="shared" si="8"/>
        <v>0</v>
      </c>
      <c r="H155" s="408">
        <f t="shared" si="9"/>
        <v>0</v>
      </c>
      <c r="I155" s="346"/>
      <c r="J155" s="346"/>
      <c r="K155" s="346"/>
      <c r="L155" s="346"/>
      <c r="M155" s="346"/>
      <c r="N155" s="346"/>
      <c r="O155" s="346"/>
      <c r="P155" s="346"/>
      <c r="Q155" s="346"/>
      <c r="R155" s="346"/>
      <c r="S155" s="346"/>
      <c r="T155" s="346"/>
      <c r="U155" s="346"/>
      <c r="V155" s="346"/>
      <c r="W155" s="346"/>
      <c r="X155" s="346"/>
      <c r="Y155" s="346"/>
      <c r="Z155" s="346"/>
      <c r="AA155" s="346"/>
      <c r="AB155" s="346"/>
      <c r="AC155" s="346"/>
      <c r="AD155" s="346"/>
      <c r="AE155" s="346"/>
    </row>
    <row r="156" spans="1:31" ht="15" customHeight="1">
      <c r="A156" s="345" t="s">
        <v>559</v>
      </c>
      <c r="B156" s="347"/>
      <c r="C156" s="346"/>
      <c r="D156" s="347"/>
      <c r="E156" s="347"/>
      <c r="F156" s="408">
        <f t="shared" si="7"/>
        <v>0</v>
      </c>
      <c r="G156" s="408">
        <f t="shared" si="8"/>
        <v>0</v>
      </c>
      <c r="H156" s="408">
        <f t="shared" si="9"/>
        <v>0</v>
      </c>
      <c r="I156" s="346"/>
      <c r="J156" s="346"/>
      <c r="K156" s="346"/>
      <c r="L156" s="346"/>
      <c r="M156" s="346"/>
      <c r="N156" s="346"/>
      <c r="O156" s="346"/>
      <c r="P156" s="346"/>
      <c r="Q156" s="346"/>
      <c r="R156" s="346"/>
      <c r="S156" s="346"/>
      <c r="T156" s="346"/>
      <c r="U156" s="346"/>
      <c r="V156" s="346"/>
      <c r="W156" s="346"/>
      <c r="X156" s="346"/>
      <c r="Y156" s="346"/>
      <c r="Z156" s="346"/>
      <c r="AA156" s="346"/>
      <c r="AB156" s="346"/>
      <c r="AC156" s="346"/>
      <c r="AD156" s="346"/>
      <c r="AE156" s="346"/>
    </row>
    <row r="157" spans="1:31" ht="15" customHeight="1">
      <c r="A157" s="345" t="s">
        <v>560</v>
      </c>
      <c r="B157" s="347"/>
      <c r="C157" s="346"/>
      <c r="D157" s="347"/>
      <c r="E157" s="347"/>
      <c r="F157" s="408">
        <f t="shared" si="7"/>
        <v>0</v>
      </c>
      <c r="G157" s="408">
        <f t="shared" si="8"/>
        <v>0</v>
      </c>
      <c r="H157" s="408">
        <f t="shared" si="9"/>
        <v>0</v>
      </c>
      <c r="I157" s="346"/>
      <c r="J157" s="346"/>
      <c r="K157" s="346"/>
      <c r="L157" s="346"/>
      <c r="M157" s="346"/>
      <c r="N157" s="346"/>
      <c r="O157" s="346"/>
      <c r="P157" s="346"/>
      <c r="Q157" s="346"/>
      <c r="R157" s="346"/>
      <c r="S157" s="346"/>
      <c r="T157" s="346"/>
      <c r="U157" s="346"/>
      <c r="V157" s="346"/>
      <c r="W157" s="346"/>
      <c r="X157" s="346"/>
      <c r="Y157" s="346"/>
      <c r="Z157" s="346"/>
      <c r="AA157" s="346"/>
      <c r="AB157" s="346"/>
      <c r="AC157" s="346"/>
      <c r="AD157" s="346"/>
      <c r="AE157" s="346"/>
    </row>
    <row r="158" spans="1:31" ht="15" customHeight="1">
      <c r="A158" s="345" t="s">
        <v>561</v>
      </c>
      <c r="B158" s="347"/>
      <c r="C158" s="346"/>
      <c r="D158" s="347"/>
      <c r="E158" s="347"/>
      <c r="F158" s="408">
        <f t="shared" si="7"/>
        <v>0</v>
      </c>
      <c r="G158" s="408">
        <f t="shared" si="8"/>
        <v>0</v>
      </c>
      <c r="H158" s="408">
        <f t="shared" si="9"/>
        <v>0</v>
      </c>
      <c r="I158" s="346"/>
      <c r="J158" s="346"/>
      <c r="K158" s="346"/>
      <c r="L158" s="346"/>
      <c r="M158" s="346"/>
      <c r="N158" s="346"/>
      <c r="O158" s="346"/>
      <c r="P158" s="346"/>
      <c r="Q158" s="346"/>
      <c r="R158" s="346"/>
      <c r="S158" s="346"/>
      <c r="T158" s="346"/>
      <c r="U158" s="346"/>
      <c r="V158" s="346"/>
      <c r="W158" s="346"/>
      <c r="X158" s="346"/>
      <c r="Y158" s="346"/>
      <c r="Z158" s="346"/>
      <c r="AA158" s="346"/>
      <c r="AB158" s="346"/>
      <c r="AC158" s="346"/>
      <c r="AD158" s="346"/>
      <c r="AE158" s="346"/>
    </row>
    <row r="159" spans="1:31" ht="15" customHeight="1">
      <c r="A159" s="345" t="s">
        <v>562</v>
      </c>
      <c r="B159" s="347"/>
      <c r="C159" s="346"/>
      <c r="D159" s="347"/>
      <c r="E159" s="347"/>
      <c r="F159" s="408">
        <f t="shared" si="7"/>
        <v>0</v>
      </c>
      <c r="G159" s="408">
        <f t="shared" si="8"/>
        <v>0</v>
      </c>
      <c r="H159" s="408">
        <f t="shared" si="9"/>
        <v>0</v>
      </c>
      <c r="I159" s="346"/>
      <c r="J159" s="346"/>
      <c r="K159" s="346"/>
      <c r="L159" s="346"/>
      <c r="M159" s="346"/>
      <c r="N159" s="346"/>
      <c r="O159" s="346"/>
      <c r="P159" s="346"/>
      <c r="Q159" s="346"/>
      <c r="R159" s="346"/>
      <c r="S159" s="346"/>
      <c r="T159" s="346"/>
      <c r="U159" s="346"/>
      <c r="V159" s="346"/>
      <c r="W159" s="346"/>
      <c r="X159" s="346"/>
      <c r="Y159" s="346"/>
      <c r="Z159" s="346"/>
      <c r="AA159" s="346"/>
      <c r="AB159" s="346"/>
      <c r="AC159" s="346"/>
      <c r="AD159" s="346"/>
      <c r="AE159" s="346"/>
    </row>
    <row r="160" spans="1:31" ht="15" customHeight="1">
      <c r="A160" s="345" t="s">
        <v>563</v>
      </c>
      <c r="B160" s="347"/>
      <c r="C160" s="346"/>
      <c r="D160" s="347"/>
      <c r="E160" s="347"/>
      <c r="F160" s="408">
        <f t="shared" si="7"/>
        <v>0</v>
      </c>
      <c r="G160" s="408">
        <f t="shared" si="8"/>
        <v>0</v>
      </c>
      <c r="H160" s="408">
        <f t="shared" si="9"/>
        <v>0</v>
      </c>
      <c r="I160" s="346"/>
      <c r="J160" s="346"/>
      <c r="K160" s="346"/>
      <c r="L160" s="346"/>
      <c r="M160" s="346"/>
      <c r="N160" s="346"/>
      <c r="O160" s="346"/>
      <c r="P160" s="346"/>
      <c r="Q160" s="346"/>
      <c r="R160" s="346"/>
      <c r="S160" s="346"/>
      <c r="T160" s="346"/>
      <c r="U160" s="346"/>
      <c r="V160" s="346"/>
      <c r="W160" s="346"/>
      <c r="X160" s="346"/>
      <c r="Y160" s="346"/>
      <c r="Z160" s="346"/>
      <c r="AA160" s="346"/>
      <c r="AB160" s="346"/>
      <c r="AC160" s="346"/>
      <c r="AD160" s="346"/>
      <c r="AE160" s="346"/>
    </row>
    <row r="161" spans="1:31" ht="15" customHeight="1">
      <c r="A161" s="345" t="s">
        <v>564</v>
      </c>
      <c r="B161" s="347"/>
      <c r="C161" s="346"/>
      <c r="D161" s="347"/>
      <c r="E161" s="347"/>
      <c r="F161" s="408">
        <f t="shared" si="7"/>
        <v>0</v>
      </c>
      <c r="G161" s="408">
        <f t="shared" si="8"/>
        <v>0</v>
      </c>
      <c r="H161" s="408">
        <f t="shared" si="9"/>
        <v>0</v>
      </c>
      <c r="I161" s="346"/>
      <c r="J161" s="346"/>
      <c r="K161" s="346"/>
      <c r="L161" s="346"/>
      <c r="M161" s="346"/>
      <c r="N161" s="346"/>
      <c r="O161" s="346"/>
      <c r="P161" s="346"/>
      <c r="Q161" s="346"/>
      <c r="R161" s="346"/>
      <c r="S161" s="346"/>
      <c r="T161" s="346"/>
      <c r="U161" s="346"/>
      <c r="V161" s="346"/>
      <c r="W161" s="346"/>
      <c r="X161" s="346"/>
      <c r="Y161" s="346"/>
      <c r="Z161" s="346"/>
      <c r="AA161" s="346"/>
      <c r="AB161" s="346"/>
      <c r="AC161" s="346"/>
      <c r="AD161" s="346"/>
      <c r="AE161" s="346"/>
    </row>
    <row r="162" spans="1:31" ht="15" customHeight="1">
      <c r="A162" s="345" t="s">
        <v>565</v>
      </c>
      <c r="B162" s="347"/>
      <c r="C162" s="346"/>
      <c r="D162" s="347"/>
      <c r="E162" s="347"/>
      <c r="F162" s="408">
        <f t="shared" si="7"/>
        <v>0</v>
      </c>
      <c r="G162" s="408">
        <f t="shared" si="8"/>
        <v>0</v>
      </c>
      <c r="H162" s="408">
        <f t="shared" si="9"/>
        <v>0</v>
      </c>
      <c r="I162" s="346"/>
      <c r="J162" s="346"/>
      <c r="K162" s="346"/>
      <c r="L162" s="346"/>
      <c r="M162" s="346"/>
      <c r="N162" s="346"/>
      <c r="O162" s="346"/>
      <c r="P162" s="346"/>
      <c r="Q162" s="346"/>
      <c r="R162" s="346"/>
      <c r="S162" s="346"/>
      <c r="T162" s="346"/>
      <c r="U162" s="346"/>
      <c r="V162" s="346"/>
      <c r="W162" s="346"/>
      <c r="X162" s="346"/>
      <c r="Y162" s="346"/>
      <c r="Z162" s="346"/>
      <c r="AA162" s="346"/>
      <c r="AB162" s="346"/>
      <c r="AC162" s="346"/>
      <c r="AD162" s="346"/>
      <c r="AE162" s="346"/>
    </row>
    <row r="163" spans="1:31" ht="15" customHeight="1">
      <c r="A163" s="345" t="s">
        <v>566</v>
      </c>
      <c r="B163" s="347"/>
      <c r="C163" s="346"/>
      <c r="D163" s="347"/>
      <c r="E163" s="347"/>
      <c r="F163" s="408">
        <f t="shared" si="7"/>
        <v>0</v>
      </c>
      <c r="G163" s="408">
        <f t="shared" si="8"/>
        <v>0</v>
      </c>
      <c r="H163" s="408">
        <f t="shared" si="9"/>
        <v>0</v>
      </c>
      <c r="I163" s="346"/>
      <c r="J163" s="346"/>
      <c r="K163" s="346"/>
      <c r="L163" s="346"/>
      <c r="M163" s="346"/>
      <c r="N163" s="346"/>
      <c r="O163" s="346"/>
      <c r="P163" s="346"/>
      <c r="Q163" s="346"/>
      <c r="R163" s="346"/>
      <c r="S163" s="346"/>
      <c r="T163" s="346"/>
      <c r="U163" s="346"/>
      <c r="V163" s="346"/>
      <c r="W163" s="346"/>
      <c r="X163" s="346"/>
      <c r="Y163" s="346"/>
      <c r="Z163" s="346"/>
      <c r="AA163" s="346"/>
      <c r="AB163" s="346"/>
      <c r="AC163" s="346"/>
      <c r="AD163" s="346"/>
      <c r="AE163" s="346"/>
    </row>
    <row r="164" spans="1:31" ht="15" customHeight="1">
      <c r="A164" s="345" t="s">
        <v>567</v>
      </c>
      <c r="B164" s="347"/>
      <c r="C164" s="346"/>
      <c r="D164" s="347"/>
      <c r="E164" s="347"/>
      <c r="F164" s="408">
        <f t="shared" si="7"/>
        <v>0</v>
      </c>
      <c r="G164" s="408">
        <f t="shared" si="8"/>
        <v>0</v>
      </c>
      <c r="H164" s="408">
        <f t="shared" si="9"/>
        <v>0</v>
      </c>
      <c r="I164" s="346"/>
      <c r="J164" s="346"/>
      <c r="K164" s="346"/>
      <c r="L164" s="346"/>
      <c r="M164" s="346"/>
      <c r="N164" s="346"/>
      <c r="O164" s="346"/>
      <c r="P164" s="346"/>
      <c r="Q164" s="346"/>
      <c r="R164" s="346"/>
      <c r="S164" s="346"/>
      <c r="T164" s="346"/>
      <c r="U164" s="346"/>
      <c r="V164" s="346"/>
      <c r="W164" s="346"/>
      <c r="X164" s="346"/>
      <c r="Y164" s="346"/>
      <c r="Z164" s="346"/>
      <c r="AA164" s="346"/>
      <c r="AB164" s="346"/>
      <c r="AC164" s="346"/>
      <c r="AD164" s="346"/>
      <c r="AE164" s="346"/>
    </row>
    <row r="165" spans="1:31" ht="15" customHeight="1">
      <c r="A165" s="345" t="s">
        <v>568</v>
      </c>
      <c r="B165" s="347"/>
      <c r="C165" s="346"/>
      <c r="D165" s="347"/>
      <c r="E165" s="347"/>
      <c r="F165" s="408">
        <f t="shared" si="7"/>
        <v>0</v>
      </c>
      <c r="G165" s="408">
        <f t="shared" si="8"/>
        <v>0</v>
      </c>
      <c r="H165" s="408">
        <f t="shared" si="9"/>
        <v>0</v>
      </c>
      <c r="I165" s="346"/>
      <c r="J165" s="346"/>
      <c r="K165" s="346"/>
      <c r="L165" s="346"/>
      <c r="M165" s="346"/>
      <c r="N165" s="346"/>
      <c r="O165" s="346"/>
      <c r="P165" s="346"/>
      <c r="Q165" s="346"/>
      <c r="R165" s="346"/>
      <c r="S165" s="346"/>
      <c r="T165" s="346"/>
      <c r="U165" s="346"/>
      <c r="V165" s="346"/>
      <c r="W165" s="346"/>
      <c r="X165" s="346"/>
      <c r="Y165" s="346"/>
      <c r="Z165" s="346"/>
      <c r="AA165" s="346"/>
      <c r="AB165" s="346"/>
      <c r="AC165" s="346"/>
      <c r="AD165" s="346"/>
      <c r="AE165" s="346"/>
    </row>
    <row r="166" spans="1:31" ht="15" customHeight="1">
      <c r="A166" s="345" t="s">
        <v>569</v>
      </c>
      <c r="B166" s="347"/>
      <c r="C166" s="346"/>
      <c r="D166" s="347"/>
      <c r="E166" s="347"/>
      <c r="F166" s="408">
        <f t="shared" si="7"/>
        <v>0</v>
      </c>
      <c r="G166" s="408">
        <f t="shared" si="8"/>
        <v>0</v>
      </c>
      <c r="H166" s="408">
        <f t="shared" si="9"/>
        <v>0</v>
      </c>
      <c r="I166" s="346"/>
      <c r="J166" s="346"/>
      <c r="K166" s="346"/>
      <c r="L166" s="346"/>
      <c r="M166" s="346"/>
      <c r="N166" s="346"/>
      <c r="O166" s="346"/>
      <c r="P166" s="346"/>
      <c r="Q166" s="346"/>
      <c r="R166" s="346"/>
      <c r="S166" s="346"/>
      <c r="T166" s="346"/>
      <c r="U166" s="346"/>
      <c r="V166" s="346"/>
      <c r="W166" s="346"/>
      <c r="X166" s="346"/>
      <c r="Y166" s="346"/>
      <c r="Z166" s="346"/>
      <c r="AA166" s="346"/>
      <c r="AB166" s="346"/>
      <c r="AC166" s="346"/>
      <c r="AD166" s="346"/>
      <c r="AE166" s="346"/>
    </row>
    <row r="167" spans="1:31" ht="15" customHeight="1">
      <c r="A167" s="345" t="s">
        <v>570</v>
      </c>
      <c r="B167" s="347"/>
      <c r="C167" s="346"/>
      <c r="D167" s="347"/>
      <c r="E167" s="347"/>
      <c r="F167" s="408">
        <f t="shared" si="7"/>
        <v>0</v>
      </c>
      <c r="G167" s="408">
        <f t="shared" si="8"/>
        <v>0</v>
      </c>
      <c r="H167" s="408">
        <f t="shared" si="9"/>
        <v>0</v>
      </c>
      <c r="I167" s="346"/>
      <c r="J167" s="346"/>
      <c r="K167" s="346"/>
      <c r="L167" s="346"/>
      <c r="M167" s="346"/>
      <c r="N167" s="346"/>
      <c r="O167" s="346"/>
      <c r="P167" s="346"/>
      <c r="Q167" s="346"/>
      <c r="R167" s="346"/>
      <c r="S167" s="346"/>
      <c r="T167" s="346"/>
      <c r="U167" s="346"/>
      <c r="V167" s="346"/>
      <c r="W167" s="346"/>
      <c r="X167" s="346"/>
      <c r="Y167" s="346"/>
      <c r="Z167" s="346"/>
      <c r="AA167" s="346"/>
      <c r="AB167" s="346"/>
      <c r="AC167" s="346"/>
      <c r="AD167" s="346"/>
      <c r="AE167" s="346"/>
    </row>
    <row r="168" spans="1:31" ht="15" customHeight="1">
      <c r="A168" s="345" t="s">
        <v>571</v>
      </c>
      <c r="B168" s="347"/>
      <c r="C168" s="346"/>
      <c r="D168" s="347"/>
      <c r="E168" s="347"/>
      <c r="F168" s="408">
        <f t="shared" si="7"/>
        <v>0</v>
      </c>
      <c r="G168" s="408">
        <f t="shared" si="8"/>
        <v>0</v>
      </c>
      <c r="H168" s="408">
        <f t="shared" si="9"/>
        <v>0</v>
      </c>
      <c r="I168" s="346"/>
      <c r="J168" s="346"/>
      <c r="K168" s="346"/>
      <c r="L168" s="346"/>
      <c r="M168" s="346"/>
      <c r="N168" s="346"/>
      <c r="O168" s="346"/>
      <c r="P168" s="346"/>
      <c r="Q168" s="346"/>
      <c r="R168" s="346"/>
      <c r="S168" s="346"/>
      <c r="T168" s="346"/>
      <c r="U168" s="346"/>
      <c r="V168" s="346"/>
      <c r="W168" s="346"/>
      <c r="X168" s="346"/>
      <c r="Y168" s="346"/>
      <c r="Z168" s="346"/>
      <c r="AA168" s="346"/>
      <c r="AB168" s="346"/>
      <c r="AC168" s="346"/>
      <c r="AD168" s="346"/>
      <c r="AE168" s="346"/>
    </row>
    <row r="169" spans="1:31" ht="15" customHeight="1">
      <c r="A169" s="345" t="s">
        <v>572</v>
      </c>
      <c r="B169" s="347"/>
      <c r="C169" s="346"/>
      <c r="D169" s="347"/>
      <c r="E169" s="347"/>
      <c r="F169" s="408">
        <f t="shared" si="7"/>
        <v>0</v>
      </c>
      <c r="G169" s="408">
        <f t="shared" si="8"/>
        <v>0</v>
      </c>
      <c r="H169" s="408">
        <f t="shared" si="9"/>
        <v>0</v>
      </c>
      <c r="I169" s="346"/>
      <c r="J169" s="346"/>
      <c r="K169" s="346"/>
      <c r="L169" s="346"/>
      <c r="M169" s="346"/>
      <c r="N169" s="346"/>
      <c r="O169" s="346"/>
      <c r="P169" s="346"/>
      <c r="Q169" s="346"/>
      <c r="R169" s="346"/>
      <c r="S169" s="346"/>
      <c r="T169" s="346"/>
      <c r="U169" s="346"/>
      <c r="V169" s="346"/>
      <c r="W169" s="346"/>
      <c r="X169" s="346"/>
      <c r="Y169" s="346"/>
      <c r="Z169" s="346"/>
      <c r="AA169" s="346"/>
      <c r="AB169" s="346"/>
      <c r="AC169" s="346"/>
      <c r="AD169" s="346"/>
      <c r="AE169" s="346"/>
    </row>
    <row r="170" spans="1:31" ht="15" customHeight="1">
      <c r="A170" s="345" t="s">
        <v>573</v>
      </c>
      <c r="B170" s="347"/>
      <c r="C170" s="346"/>
      <c r="D170" s="347"/>
      <c r="E170" s="347"/>
      <c r="F170" s="408">
        <f t="shared" si="7"/>
        <v>0</v>
      </c>
      <c r="G170" s="408">
        <f t="shared" si="8"/>
        <v>0</v>
      </c>
      <c r="H170" s="408">
        <f t="shared" si="9"/>
        <v>0</v>
      </c>
      <c r="I170" s="346"/>
      <c r="J170" s="346"/>
      <c r="K170" s="346"/>
      <c r="L170" s="346"/>
      <c r="M170" s="346"/>
      <c r="N170" s="346"/>
      <c r="O170" s="346"/>
      <c r="P170" s="346"/>
      <c r="Q170" s="346"/>
      <c r="R170" s="346"/>
      <c r="S170" s="346"/>
      <c r="T170" s="346"/>
      <c r="U170" s="346"/>
      <c r="V170" s="346"/>
      <c r="W170" s="346"/>
      <c r="X170" s="346"/>
      <c r="Y170" s="346"/>
      <c r="Z170" s="346"/>
      <c r="AA170" s="346"/>
      <c r="AB170" s="346"/>
      <c r="AC170" s="346"/>
      <c r="AD170" s="346"/>
      <c r="AE170" s="346"/>
    </row>
    <row r="171" spans="1:31" ht="15" customHeight="1">
      <c r="A171" s="345" t="s">
        <v>574</v>
      </c>
      <c r="B171" s="347"/>
      <c r="C171" s="346"/>
      <c r="D171" s="347"/>
      <c r="E171" s="347"/>
      <c r="F171" s="408">
        <f t="shared" si="7"/>
        <v>0</v>
      </c>
      <c r="G171" s="408">
        <f t="shared" si="8"/>
        <v>0</v>
      </c>
      <c r="H171" s="408">
        <f t="shared" si="9"/>
        <v>0</v>
      </c>
      <c r="I171" s="346"/>
      <c r="J171" s="346"/>
      <c r="K171" s="346"/>
      <c r="L171" s="346"/>
      <c r="M171" s="346"/>
      <c r="N171" s="346"/>
      <c r="O171" s="346"/>
      <c r="P171" s="346"/>
      <c r="Q171" s="346"/>
      <c r="R171" s="346"/>
      <c r="S171" s="346"/>
      <c r="T171" s="346"/>
      <c r="U171" s="346"/>
      <c r="V171" s="346"/>
      <c r="W171" s="346"/>
      <c r="X171" s="346"/>
      <c r="Y171" s="346"/>
      <c r="Z171" s="346"/>
      <c r="AA171" s="346"/>
      <c r="AB171" s="346"/>
      <c r="AC171" s="346"/>
      <c r="AD171" s="346"/>
      <c r="AE171" s="346"/>
    </row>
    <row r="172" spans="1:31" ht="15" customHeight="1">
      <c r="A172" s="345" t="s">
        <v>575</v>
      </c>
      <c r="B172" s="347"/>
      <c r="C172" s="346"/>
      <c r="D172" s="347"/>
      <c r="E172" s="347"/>
      <c r="F172" s="408">
        <f t="shared" si="7"/>
        <v>0</v>
      </c>
      <c r="G172" s="408">
        <f t="shared" si="8"/>
        <v>0</v>
      </c>
      <c r="H172" s="408">
        <f t="shared" si="9"/>
        <v>0</v>
      </c>
      <c r="I172" s="346"/>
      <c r="J172" s="346"/>
      <c r="K172" s="346"/>
      <c r="L172" s="346"/>
      <c r="M172" s="346"/>
      <c r="N172" s="346"/>
      <c r="O172" s="346"/>
      <c r="P172" s="346"/>
      <c r="Q172" s="346"/>
      <c r="R172" s="346"/>
      <c r="S172" s="346"/>
      <c r="T172" s="346"/>
      <c r="U172" s="346"/>
      <c r="V172" s="346"/>
      <c r="W172" s="346"/>
      <c r="X172" s="346"/>
      <c r="Y172" s="346"/>
      <c r="Z172" s="346"/>
      <c r="AA172" s="346"/>
      <c r="AB172" s="346"/>
      <c r="AC172" s="346"/>
      <c r="AD172" s="346"/>
      <c r="AE172" s="346"/>
    </row>
    <row r="173" spans="1:31" ht="15" customHeight="1">
      <c r="A173" s="345" t="s">
        <v>576</v>
      </c>
      <c r="B173" s="347"/>
      <c r="C173" s="346"/>
      <c r="D173" s="347"/>
      <c r="E173" s="347"/>
      <c r="F173" s="408">
        <f t="shared" si="7"/>
        <v>0</v>
      </c>
      <c r="G173" s="408">
        <f t="shared" si="8"/>
        <v>0</v>
      </c>
      <c r="H173" s="408">
        <f t="shared" si="9"/>
        <v>0</v>
      </c>
      <c r="I173" s="346"/>
      <c r="J173" s="346"/>
      <c r="K173" s="346"/>
      <c r="L173" s="346"/>
      <c r="M173" s="346"/>
      <c r="N173" s="346"/>
      <c r="O173" s="346"/>
      <c r="P173" s="346"/>
      <c r="Q173" s="346"/>
      <c r="R173" s="346"/>
      <c r="S173" s="346"/>
      <c r="T173" s="346"/>
      <c r="U173" s="346"/>
      <c r="V173" s="346"/>
      <c r="W173" s="346"/>
      <c r="X173" s="346"/>
      <c r="Y173" s="346"/>
      <c r="Z173" s="346"/>
      <c r="AA173" s="346"/>
      <c r="AB173" s="346"/>
      <c r="AC173" s="346"/>
      <c r="AD173" s="346"/>
      <c r="AE173" s="346"/>
    </row>
    <row r="174" spans="1:31" ht="15" customHeight="1">
      <c r="A174" s="345" t="s">
        <v>577</v>
      </c>
      <c r="B174" s="347"/>
      <c r="C174" s="346"/>
      <c r="D174" s="347"/>
      <c r="E174" s="347"/>
      <c r="F174" s="408">
        <f t="shared" si="7"/>
        <v>0</v>
      </c>
      <c r="G174" s="408">
        <f t="shared" si="8"/>
        <v>0</v>
      </c>
      <c r="H174" s="408">
        <f t="shared" si="9"/>
        <v>0</v>
      </c>
      <c r="I174" s="346"/>
      <c r="J174" s="346"/>
      <c r="K174" s="346"/>
      <c r="L174" s="346"/>
      <c r="M174" s="346"/>
      <c r="N174" s="346"/>
      <c r="O174" s="346"/>
      <c r="P174" s="346"/>
      <c r="Q174" s="346"/>
      <c r="R174" s="346"/>
      <c r="S174" s="346"/>
      <c r="T174" s="346"/>
      <c r="U174" s="346"/>
      <c r="V174" s="346"/>
      <c r="W174" s="346"/>
      <c r="X174" s="346"/>
      <c r="Y174" s="346"/>
      <c r="Z174" s="346"/>
      <c r="AA174" s="346"/>
      <c r="AB174" s="346"/>
      <c r="AC174" s="346"/>
      <c r="AD174" s="346"/>
      <c r="AE174" s="346"/>
    </row>
    <row r="175" spans="1:31" ht="15" customHeight="1">
      <c r="A175" s="345" t="s">
        <v>578</v>
      </c>
      <c r="B175" s="347"/>
      <c r="C175" s="346"/>
      <c r="D175" s="347"/>
      <c r="E175" s="347"/>
      <c r="F175" s="408">
        <f t="shared" si="7"/>
        <v>0</v>
      </c>
      <c r="G175" s="408">
        <f t="shared" si="8"/>
        <v>0</v>
      </c>
      <c r="H175" s="408">
        <f t="shared" si="9"/>
        <v>0</v>
      </c>
      <c r="I175" s="346"/>
      <c r="J175" s="346"/>
      <c r="K175" s="346"/>
      <c r="L175" s="346"/>
      <c r="M175" s="346"/>
      <c r="N175" s="346"/>
      <c r="O175" s="346"/>
      <c r="P175" s="346"/>
      <c r="Q175" s="346"/>
      <c r="R175" s="346"/>
      <c r="S175" s="346"/>
      <c r="T175" s="346"/>
      <c r="U175" s="346"/>
      <c r="V175" s="346"/>
      <c r="W175" s="346"/>
      <c r="X175" s="346"/>
      <c r="Y175" s="346"/>
      <c r="Z175" s="346"/>
      <c r="AA175" s="346"/>
      <c r="AB175" s="346"/>
      <c r="AC175" s="346"/>
      <c r="AD175" s="346"/>
      <c r="AE175" s="346"/>
    </row>
    <row r="176" spans="1:31" ht="15" customHeight="1">
      <c r="A176" s="345" t="s">
        <v>579</v>
      </c>
      <c r="B176" s="347"/>
      <c r="C176" s="346"/>
      <c r="D176" s="347"/>
      <c r="E176" s="347"/>
      <c r="F176" s="408">
        <f t="shared" si="7"/>
        <v>0</v>
      </c>
      <c r="G176" s="408">
        <f t="shared" si="8"/>
        <v>0</v>
      </c>
      <c r="H176" s="408">
        <f t="shared" si="9"/>
        <v>0</v>
      </c>
      <c r="I176" s="346"/>
      <c r="J176" s="346"/>
      <c r="K176" s="346"/>
      <c r="L176" s="346"/>
      <c r="M176" s="346"/>
      <c r="N176" s="346"/>
      <c r="O176" s="346"/>
      <c r="P176" s="346"/>
      <c r="Q176" s="346"/>
      <c r="R176" s="346"/>
      <c r="S176" s="346"/>
      <c r="T176" s="346"/>
      <c r="U176" s="346"/>
      <c r="V176" s="346"/>
      <c r="W176" s="346"/>
      <c r="X176" s="346"/>
      <c r="Y176" s="346"/>
      <c r="Z176" s="346"/>
      <c r="AA176" s="346"/>
      <c r="AB176" s="346"/>
      <c r="AC176" s="346"/>
      <c r="AD176" s="346"/>
      <c r="AE176" s="346"/>
    </row>
    <row r="177" spans="1:31" ht="15" customHeight="1">
      <c r="A177" s="345" t="s">
        <v>580</v>
      </c>
      <c r="B177" s="347"/>
      <c r="C177" s="346"/>
      <c r="D177" s="347"/>
      <c r="E177" s="347"/>
      <c r="F177" s="408">
        <f t="shared" si="7"/>
        <v>0</v>
      </c>
      <c r="G177" s="408">
        <f t="shared" si="8"/>
        <v>0</v>
      </c>
      <c r="H177" s="408">
        <f t="shared" si="9"/>
        <v>0</v>
      </c>
      <c r="I177" s="346"/>
      <c r="J177" s="346"/>
      <c r="K177" s="346"/>
      <c r="L177" s="346"/>
      <c r="M177" s="346"/>
      <c r="N177" s="346"/>
      <c r="O177" s="346"/>
      <c r="P177" s="346"/>
      <c r="Q177" s="346"/>
      <c r="R177" s="346"/>
      <c r="S177" s="346"/>
      <c r="T177" s="346"/>
      <c r="U177" s="346"/>
      <c r="V177" s="346"/>
      <c r="W177" s="346"/>
      <c r="X177" s="346"/>
      <c r="Y177" s="346"/>
      <c r="Z177" s="346"/>
      <c r="AA177" s="346"/>
      <c r="AB177" s="346"/>
      <c r="AC177" s="346"/>
      <c r="AD177" s="346"/>
      <c r="AE177" s="346"/>
    </row>
    <row r="178" spans="1:31" ht="15" customHeight="1">
      <c r="A178" s="345" t="s">
        <v>581</v>
      </c>
      <c r="B178" s="347"/>
      <c r="C178" s="346"/>
      <c r="D178" s="347"/>
      <c r="E178" s="347"/>
      <c r="F178" s="408">
        <f t="shared" si="7"/>
        <v>0</v>
      </c>
      <c r="G178" s="408">
        <f t="shared" si="8"/>
        <v>0</v>
      </c>
      <c r="H178" s="408">
        <f t="shared" si="9"/>
        <v>0</v>
      </c>
      <c r="I178" s="346"/>
      <c r="J178" s="346"/>
      <c r="K178" s="346"/>
      <c r="L178" s="346"/>
      <c r="M178" s="346"/>
      <c r="N178" s="346"/>
      <c r="O178" s="346"/>
      <c r="P178" s="346"/>
      <c r="Q178" s="346"/>
      <c r="R178" s="346"/>
      <c r="S178" s="346"/>
      <c r="T178" s="346"/>
      <c r="U178" s="346"/>
      <c r="V178" s="346"/>
      <c r="W178" s="346"/>
      <c r="X178" s="346"/>
      <c r="Y178" s="346"/>
      <c r="Z178" s="346"/>
      <c r="AA178" s="346"/>
      <c r="AB178" s="346"/>
      <c r="AC178" s="346"/>
      <c r="AD178" s="346"/>
      <c r="AE178" s="346"/>
    </row>
    <row r="179" spans="1:31" ht="15" customHeight="1">
      <c r="A179" s="345" t="s">
        <v>582</v>
      </c>
      <c r="B179" s="347"/>
      <c r="C179" s="346"/>
      <c r="D179" s="347"/>
      <c r="E179" s="347"/>
      <c r="F179" s="408">
        <f t="shared" si="7"/>
        <v>0</v>
      </c>
      <c r="G179" s="408">
        <f t="shared" si="8"/>
        <v>0</v>
      </c>
      <c r="H179" s="408">
        <f t="shared" si="9"/>
        <v>0</v>
      </c>
      <c r="I179" s="346"/>
      <c r="J179" s="346"/>
      <c r="K179" s="346"/>
      <c r="L179" s="346"/>
      <c r="M179" s="346"/>
      <c r="N179" s="346"/>
      <c r="O179" s="346"/>
      <c r="P179" s="346"/>
      <c r="Q179" s="346"/>
      <c r="R179" s="346"/>
      <c r="S179" s="346"/>
      <c r="T179" s="346"/>
      <c r="U179" s="346"/>
      <c r="V179" s="346"/>
      <c r="W179" s="346"/>
      <c r="X179" s="346"/>
      <c r="Y179" s="346"/>
      <c r="Z179" s="346"/>
      <c r="AA179" s="346"/>
      <c r="AB179" s="346"/>
      <c r="AC179" s="346"/>
      <c r="AD179" s="346"/>
      <c r="AE179" s="346"/>
    </row>
    <row r="180" spans="1:31" ht="15" customHeight="1">
      <c r="A180" s="345" t="s">
        <v>583</v>
      </c>
      <c r="B180" s="347"/>
      <c r="C180" s="346"/>
      <c r="D180" s="347"/>
      <c r="E180" s="347"/>
      <c r="F180" s="408">
        <f t="shared" si="7"/>
        <v>0</v>
      </c>
      <c r="G180" s="408">
        <f t="shared" si="8"/>
        <v>0</v>
      </c>
      <c r="H180" s="408">
        <f t="shared" si="9"/>
        <v>0</v>
      </c>
      <c r="I180" s="346"/>
      <c r="J180" s="346"/>
      <c r="K180" s="346"/>
      <c r="L180" s="346"/>
      <c r="M180" s="346"/>
      <c r="N180" s="346"/>
      <c r="O180" s="346"/>
      <c r="P180" s="346"/>
      <c r="Q180" s="346"/>
      <c r="R180" s="346"/>
      <c r="S180" s="346"/>
      <c r="T180" s="346"/>
      <c r="U180" s="346"/>
      <c r="V180" s="346"/>
      <c r="W180" s="346"/>
      <c r="X180" s="346"/>
      <c r="Y180" s="346"/>
      <c r="Z180" s="346"/>
      <c r="AA180" s="346"/>
      <c r="AB180" s="346"/>
      <c r="AC180" s="346"/>
      <c r="AD180" s="346"/>
      <c r="AE180" s="346"/>
    </row>
    <row r="181" spans="1:31" ht="15" customHeight="1">
      <c r="A181" s="345" t="s">
        <v>584</v>
      </c>
      <c r="B181" s="347"/>
      <c r="C181" s="346"/>
      <c r="D181" s="347"/>
      <c r="E181" s="347"/>
      <c r="F181" s="408">
        <f t="shared" si="7"/>
        <v>0</v>
      </c>
      <c r="G181" s="408">
        <f t="shared" si="8"/>
        <v>0</v>
      </c>
      <c r="H181" s="408">
        <f t="shared" si="9"/>
        <v>0</v>
      </c>
      <c r="I181" s="346"/>
      <c r="J181" s="346"/>
      <c r="K181" s="346"/>
      <c r="L181" s="346"/>
      <c r="M181" s="346"/>
      <c r="N181" s="346"/>
      <c r="O181" s="346"/>
      <c r="P181" s="346"/>
      <c r="Q181" s="346"/>
      <c r="R181" s="346"/>
      <c r="S181" s="346"/>
      <c r="T181" s="346"/>
      <c r="U181" s="346"/>
      <c r="V181" s="346"/>
      <c r="W181" s="346"/>
      <c r="X181" s="346"/>
      <c r="Y181" s="346"/>
      <c r="Z181" s="346"/>
      <c r="AA181" s="346"/>
      <c r="AB181" s="346"/>
      <c r="AC181" s="346"/>
      <c r="AD181" s="346"/>
      <c r="AE181" s="346"/>
    </row>
    <row r="182" spans="1:31" ht="15" customHeight="1">
      <c r="A182" s="345" t="s">
        <v>585</v>
      </c>
      <c r="B182" s="347"/>
      <c r="C182" s="346"/>
      <c r="D182" s="347"/>
      <c r="E182" s="347"/>
      <c r="F182" s="408">
        <f t="shared" si="7"/>
        <v>0</v>
      </c>
      <c r="G182" s="408">
        <f t="shared" si="8"/>
        <v>0</v>
      </c>
      <c r="H182" s="408">
        <f t="shared" si="9"/>
        <v>0</v>
      </c>
      <c r="I182" s="346"/>
      <c r="J182" s="346"/>
      <c r="K182" s="346"/>
      <c r="L182" s="346"/>
      <c r="M182" s="346"/>
      <c r="N182" s="346"/>
      <c r="O182" s="346"/>
      <c r="P182" s="346"/>
      <c r="Q182" s="346"/>
      <c r="R182" s="346"/>
      <c r="S182" s="346"/>
      <c r="T182" s="346"/>
      <c r="U182" s="346"/>
      <c r="V182" s="346"/>
      <c r="W182" s="346"/>
      <c r="X182" s="346"/>
      <c r="Y182" s="346"/>
      <c r="Z182" s="346"/>
      <c r="AA182" s="346"/>
      <c r="AB182" s="346"/>
      <c r="AC182" s="346"/>
      <c r="AD182" s="346"/>
      <c r="AE182" s="346"/>
    </row>
    <row r="183" spans="1:31" ht="15" customHeight="1">
      <c r="A183" s="345" t="s">
        <v>586</v>
      </c>
      <c r="B183" s="347"/>
      <c r="C183" s="346"/>
      <c r="D183" s="347"/>
      <c r="E183" s="347"/>
      <c r="F183" s="408">
        <f t="shared" si="7"/>
        <v>0</v>
      </c>
      <c r="G183" s="408">
        <f t="shared" si="8"/>
        <v>0</v>
      </c>
      <c r="H183" s="408">
        <f t="shared" si="9"/>
        <v>0</v>
      </c>
      <c r="I183" s="346"/>
      <c r="J183" s="346"/>
      <c r="K183" s="346"/>
      <c r="L183" s="346"/>
      <c r="M183" s="346"/>
      <c r="N183" s="346"/>
      <c r="O183" s="346"/>
      <c r="P183" s="346"/>
      <c r="Q183" s="346"/>
      <c r="R183" s="346"/>
      <c r="S183" s="346"/>
      <c r="T183" s="346"/>
      <c r="U183" s="346"/>
      <c r="V183" s="346"/>
      <c r="W183" s="346"/>
      <c r="X183" s="346"/>
      <c r="Y183" s="346"/>
      <c r="Z183" s="346"/>
      <c r="AA183" s="346"/>
      <c r="AB183" s="346"/>
      <c r="AC183" s="346"/>
      <c r="AD183" s="346"/>
      <c r="AE183" s="346"/>
    </row>
    <row r="184" spans="1:31" ht="15" customHeight="1">
      <c r="A184" s="345" t="s">
        <v>587</v>
      </c>
      <c r="B184" s="347"/>
      <c r="C184" s="346"/>
      <c r="D184" s="347"/>
      <c r="E184" s="347"/>
      <c r="F184" s="408">
        <f t="shared" si="7"/>
        <v>0</v>
      </c>
      <c r="G184" s="408">
        <f t="shared" si="8"/>
        <v>0</v>
      </c>
      <c r="H184" s="408">
        <f t="shared" si="9"/>
        <v>0</v>
      </c>
      <c r="I184" s="346"/>
      <c r="J184" s="346"/>
      <c r="K184" s="346"/>
      <c r="L184" s="346"/>
      <c r="M184" s="346"/>
      <c r="N184" s="346"/>
      <c r="O184" s="346"/>
      <c r="P184" s="346"/>
      <c r="Q184" s="346"/>
      <c r="R184" s="346"/>
      <c r="S184" s="346"/>
      <c r="T184" s="346"/>
      <c r="U184" s="346"/>
      <c r="V184" s="346"/>
      <c r="W184" s="346"/>
      <c r="X184" s="346"/>
      <c r="Y184" s="346"/>
      <c r="Z184" s="346"/>
      <c r="AA184" s="346"/>
      <c r="AB184" s="346"/>
      <c r="AC184" s="346"/>
      <c r="AD184" s="346"/>
      <c r="AE184" s="346"/>
    </row>
    <row r="185" spans="1:31" ht="15" customHeight="1">
      <c r="A185" s="345" t="s">
        <v>588</v>
      </c>
      <c r="B185" s="347"/>
      <c r="C185" s="346"/>
      <c r="D185" s="347"/>
      <c r="E185" s="347"/>
      <c r="F185" s="408">
        <f t="shared" si="7"/>
        <v>0</v>
      </c>
      <c r="G185" s="408">
        <f t="shared" si="8"/>
        <v>0</v>
      </c>
      <c r="H185" s="408">
        <f t="shared" si="9"/>
        <v>0</v>
      </c>
      <c r="I185" s="346"/>
      <c r="J185" s="346"/>
      <c r="K185" s="346"/>
      <c r="L185" s="346"/>
      <c r="M185" s="346"/>
      <c r="N185" s="346"/>
      <c r="O185" s="346"/>
      <c r="P185" s="346"/>
      <c r="Q185" s="346"/>
      <c r="R185" s="346"/>
      <c r="S185" s="346"/>
      <c r="T185" s="346"/>
      <c r="U185" s="346"/>
      <c r="V185" s="346"/>
      <c r="W185" s="346"/>
      <c r="X185" s="346"/>
      <c r="Y185" s="346"/>
      <c r="Z185" s="346"/>
      <c r="AA185" s="346"/>
      <c r="AB185" s="346"/>
      <c r="AC185" s="346"/>
      <c r="AD185" s="346"/>
      <c r="AE185" s="346"/>
    </row>
    <row r="186" spans="1:31" ht="15" customHeight="1">
      <c r="A186" s="345" t="s">
        <v>589</v>
      </c>
      <c r="B186" s="347"/>
      <c r="C186" s="346"/>
      <c r="D186" s="347"/>
      <c r="E186" s="347"/>
      <c r="F186" s="408">
        <f t="shared" si="7"/>
        <v>0</v>
      </c>
      <c r="G186" s="408">
        <f t="shared" si="8"/>
        <v>0</v>
      </c>
      <c r="H186" s="408">
        <f t="shared" si="9"/>
        <v>0</v>
      </c>
      <c r="I186" s="346"/>
      <c r="J186" s="346"/>
      <c r="K186" s="346"/>
      <c r="L186" s="346"/>
      <c r="M186" s="346"/>
      <c r="N186" s="346"/>
      <c r="O186" s="346"/>
      <c r="P186" s="346"/>
      <c r="Q186" s="346"/>
      <c r="R186" s="346"/>
      <c r="S186" s="346"/>
      <c r="T186" s="346"/>
      <c r="U186" s="346"/>
      <c r="V186" s="346"/>
      <c r="W186" s="346"/>
      <c r="X186" s="346"/>
      <c r="Y186" s="346"/>
      <c r="Z186" s="346"/>
      <c r="AA186" s="346"/>
      <c r="AB186" s="346"/>
      <c r="AC186" s="346"/>
      <c r="AD186" s="346"/>
      <c r="AE186" s="346"/>
    </row>
    <row r="187" spans="1:31" ht="15" customHeight="1">
      <c r="A187" s="345" t="s">
        <v>590</v>
      </c>
      <c r="B187" s="347"/>
      <c r="C187" s="346"/>
      <c r="D187" s="347"/>
      <c r="E187" s="347"/>
      <c r="F187" s="408">
        <f t="shared" si="7"/>
        <v>0</v>
      </c>
      <c r="G187" s="408">
        <f t="shared" si="8"/>
        <v>0</v>
      </c>
      <c r="H187" s="408">
        <f t="shared" si="9"/>
        <v>0</v>
      </c>
      <c r="I187" s="346"/>
      <c r="J187" s="346"/>
      <c r="K187" s="346"/>
      <c r="L187" s="346"/>
      <c r="M187" s="346"/>
      <c r="N187" s="346"/>
      <c r="O187" s="346"/>
      <c r="P187" s="346"/>
      <c r="Q187" s="346"/>
      <c r="R187" s="346"/>
      <c r="S187" s="346"/>
      <c r="T187" s="346"/>
      <c r="U187" s="346"/>
      <c r="V187" s="346"/>
      <c r="W187" s="346"/>
      <c r="X187" s="346"/>
      <c r="Y187" s="346"/>
      <c r="Z187" s="346"/>
      <c r="AA187" s="346"/>
      <c r="AB187" s="346"/>
      <c r="AC187" s="346"/>
      <c r="AD187" s="346"/>
      <c r="AE187" s="346"/>
    </row>
    <row r="188" spans="1:31" ht="15" customHeight="1">
      <c r="A188" s="345" t="s">
        <v>591</v>
      </c>
      <c r="B188" s="347"/>
      <c r="C188" s="346"/>
      <c r="D188" s="347"/>
      <c r="E188" s="347"/>
      <c r="F188" s="408">
        <f t="shared" si="7"/>
        <v>0</v>
      </c>
      <c r="G188" s="408">
        <f t="shared" si="8"/>
        <v>0</v>
      </c>
      <c r="H188" s="408">
        <f t="shared" si="9"/>
        <v>0</v>
      </c>
      <c r="I188" s="346"/>
      <c r="J188" s="346"/>
      <c r="K188" s="346"/>
      <c r="L188" s="346"/>
      <c r="M188" s="346"/>
      <c r="N188" s="346"/>
      <c r="O188" s="346"/>
      <c r="P188" s="346"/>
      <c r="Q188" s="346"/>
      <c r="R188" s="346"/>
      <c r="S188" s="346"/>
      <c r="T188" s="346"/>
      <c r="U188" s="346"/>
      <c r="V188" s="346"/>
      <c r="W188" s="346"/>
      <c r="X188" s="346"/>
      <c r="Y188" s="346"/>
      <c r="Z188" s="346"/>
      <c r="AA188" s="346"/>
      <c r="AB188" s="346"/>
      <c r="AC188" s="346"/>
      <c r="AD188" s="346"/>
      <c r="AE188" s="346"/>
    </row>
    <row r="189" spans="1:31" ht="15" customHeight="1">
      <c r="A189" s="345" t="s">
        <v>592</v>
      </c>
      <c r="B189" s="347"/>
      <c r="C189" s="346"/>
      <c r="D189" s="347"/>
      <c r="E189" s="347"/>
      <c r="F189" s="408">
        <f t="shared" si="7"/>
        <v>0</v>
      </c>
      <c r="G189" s="408">
        <f t="shared" si="8"/>
        <v>0</v>
      </c>
      <c r="H189" s="408">
        <f t="shared" si="9"/>
        <v>0</v>
      </c>
      <c r="I189" s="346"/>
      <c r="J189" s="346"/>
      <c r="K189" s="346"/>
      <c r="L189" s="346"/>
      <c r="M189" s="346"/>
      <c r="N189" s="346"/>
      <c r="O189" s="346"/>
      <c r="P189" s="346"/>
      <c r="Q189" s="346"/>
      <c r="R189" s="346"/>
      <c r="S189" s="346"/>
      <c r="T189" s="346"/>
      <c r="U189" s="346"/>
      <c r="V189" s="346"/>
      <c r="W189" s="346"/>
      <c r="X189" s="346"/>
      <c r="Y189" s="346"/>
      <c r="Z189" s="346"/>
      <c r="AA189" s="346"/>
      <c r="AB189" s="346"/>
      <c r="AC189" s="346"/>
      <c r="AD189" s="346"/>
      <c r="AE189" s="346"/>
    </row>
    <row r="190" spans="1:31" ht="15" customHeight="1">
      <c r="A190" s="345" t="s">
        <v>593</v>
      </c>
      <c r="B190" s="347"/>
      <c r="C190" s="346"/>
      <c r="D190" s="347"/>
      <c r="E190" s="347"/>
      <c r="F190" s="408">
        <f t="shared" si="7"/>
        <v>0</v>
      </c>
      <c r="G190" s="408">
        <f t="shared" si="8"/>
        <v>0</v>
      </c>
      <c r="H190" s="408">
        <f t="shared" si="9"/>
        <v>0</v>
      </c>
      <c r="I190" s="346"/>
      <c r="J190" s="346"/>
      <c r="K190" s="346"/>
      <c r="L190" s="346"/>
      <c r="M190" s="346"/>
      <c r="N190" s="346"/>
      <c r="O190" s="346"/>
      <c r="P190" s="346"/>
      <c r="Q190" s="346"/>
      <c r="R190" s="346"/>
      <c r="S190" s="346"/>
      <c r="T190" s="346"/>
      <c r="U190" s="346"/>
      <c r="V190" s="346"/>
      <c r="W190" s="346"/>
      <c r="X190" s="346"/>
      <c r="Y190" s="346"/>
      <c r="Z190" s="346"/>
      <c r="AA190" s="346"/>
      <c r="AB190" s="346"/>
      <c r="AC190" s="346"/>
      <c r="AD190" s="346"/>
      <c r="AE190" s="346"/>
    </row>
    <row r="191" spans="1:31" ht="15" customHeight="1">
      <c r="A191" s="345" t="s">
        <v>594</v>
      </c>
      <c r="B191" s="347"/>
      <c r="C191" s="346"/>
      <c r="D191" s="347"/>
      <c r="E191" s="347"/>
      <c r="F191" s="408">
        <f t="shared" si="7"/>
        <v>0</v>
      </c>
      <c r="G191" s="408">
        <f t="shared" si="8"/>
        <v>0</v>
      </c>
      <c r="H191" s="408">
        <f t="shared" si="9"/>
        <v>0</v>
      </c>
      <c r="I191" s="346"/>
      <c r="J191" s="346"/>
      <c r="K191" s="346"/>
      <c r="L191" s="346"/>
      <c r="M191" s="346"/>
      <c r="N191" s="346"/>
      <c r="O191" s="346"/>
      <c r="P191" s="346"/>
      <c r="Q191" s="346"/>
      <c r="R191" s="346"/>
      <c r="S191" s="346"/>
      <c r="T191" s="346"/>
      <c r="U191" s="346"/>
      <c r="V191" s="346"/>
      <c r="W191" s="346"/>
      <c r="X191" s="346"/>
      <c r="Y191" s="346"/>
      <c r="Z191" s="346"/>
      <c r="AA191" s="346"/>
      <c r="AB191" s="346"/>
      <c r="AC191" s="346"/>
      <c r="AD191" s="346"/>
      <c r="AE191" s="346"/>
    </row>
    <row r="192" spans="1:31" ht="15" customHeight="1">
      <c r="A192" s="345" t="s">
        <v>595</v>
      </c>
      <c r="B192" s="347"/>
      <c r="C192" s="346"/>
      <c r="D192" s="347"/>
      <c r="E192" s="347"/>
      <c r="F192" s="408">
        <f t="shared" si="7"/>
        <v>0</v>
      </c>
      <c r="G192" s="408">
        <f t="shared" si="8"/>
        <v>0</v>
      </c>
      <c r="H192" s="408">
        <f t="shared" si="9"/>
        <v>0</v>
      </c>
      <c r="I192" s="346"/>
      <c r="J192" s="346"/>
      <c r="K192" s="346"/>
      <c r="L192" s="346"/>
      <c r="M192" s="346"/>
      <c r="N192" s="346"/>
      <c r="O192" s="346"/>
      <c r="P192" s="346"/>
      <c r="Q192" s="346"/>
      <c r="R192" s="346"/>
      <c r="S192" s="346"/>
      <c r="T192" s="346"/>
      <c r="U192" s="346"/>
      <c r="V192" s="346"/>
      <c r="W192" s="346"/>
      <c r="X192" s="346"/>
      <c r="Y192" s="346"/>
      <c r="Z192" s="346"/>
      <c r="AA192" s="346"/>
      <c r="AB192" s="346"/>
      <c r="AC192" s="346"/>
      <c r="AD192" s="346"/>
      <c r="AE192" s="346"/>
    </row>
    <row r="193" spans="1:31" ht="15" customHeight="1">
      <c r="A193" s="345" t="s">
        <v>596</v>
      </c>
      <c r="B193" s="347"/>
      <c r="C193" s="346"/>
      <c r="D193" s="347"/>
      <c r="E193" s="347"/>
      <c r="F193" s="408">
        <f t="shared" si="7"/>
        <v>0</v>
      </c>
      <c r="G193" s="408">
        <f t="shared" si="8"/>
        <v>0</v>
      </c>
      <c r="H193" s="408">
        <f t="shared" si="9"/>
        <v>0</v>
      </c>
      <c r="I193" s="346"/>
      <c r="J193" s="346"/>
      <c r="K193" s="346"/>
      <c r="L193" s="346"/>
      <c r="M193" s="346"/>
      <c r="N193" s="346"/>
      <c r="O193" s="346"/>
      <c r="P193" s="346"/>
      <c r="Q193" s="346"/>
      <c r="R193" s="346"/>
      <c r="S193" s="346"/>
      <c r="T193" s="346"/>
      <c r="U193" s="346"/>
      <c r="V193" s="346"/>
      <c r="W193" s="346"/>
      <c r="X193" s="346"/>
      <c r="Y193" s="346"/>
      <c r="Z193" s="346"/>
      <c r="AA193" s="346"/>
      <c r="AB193" s="346"/>
      <c r="AC193" s="346"/>
      <c r="AD193" s="346"/>
      <c r="AE193" s="346"/>
    </row>
    <row r="194" spans="1:31" ht="15" customHeight="1">
      <c r="A194" s="345" t="s">
        <v>597</v>
      </c>
      <c r="B194" s="347"/>
      <c r="C194" s="346"/>
      <c r="D194" s="347"/>
      <c r="E194" s="347"/>
      <c r="F194" s="408">
        <f t="shared" si="7"/>
        <v>0</v>
      </c>
      <c r="G194" s="408">
        <f t="shared" si="8"/>
        <v>0</v>
      </c>
      <c r="H194" s="408">
        <f t="shared" si="9"/>
        <v>0</v>
      </c>
      <c r="I194" s="346"/>
      <c r="J194" s="346"/>
      <c r="K194" s="346"/>
      <c r="L194" s="346"/>
      <c r="M194" s="346"/>
      <c r="N194" s="346"/>
      <c r="O194" s="346"/>
      <c r="P194" s="346"/>
      <c r="Q194" s="346"/>
      <c r="R194" s="346"/>
      <c r="S194" s="346"/>
      <c r="T194" s="346"/>
      <c r="U194" s="346"/>
      <c r="V194" s="346"/>
      <c r="W194" s="346"/>
      <c r="X194" s="346"/>
      <c r="Y194" s="346"/>
      <c r="Z194" s="346"/>
      <c r="AA194" s="346"/>
      <c r="AB194" s="346"/>
      <c r="AC194" s="346"/>
      <c r="AD194" s="346"/>
      <c r="AE194" s="346"/>
    </row>
    <row r="195" spans="1:31" ht="15" customHeight="1">
      <c r="A195" s="345" t="s">
        <v>598</v>
      </c>
      <c r="B195" s="347"/>
      <c r="C195" s="346"/>
      <c r="D195" s="347"/>
      <c r="E195" s="347"/>
      <c r="F195" s="408">
        <f t="shared" si="7"/>
        <v>0</v>
      </c>
      <c r="G195" s="408">
        <f t="shared" si="8"/>
        <v>0</v>
      </c>
      <c r="H195" s="408">
        <f t="shared" si="9"/>
        <v>0</v>
      </c>
      <c r="I195" s="346"/>
      <c r="J195" s="346"/>
      <c r="K195" s="346"/>
      <c r="L195" s="346"/>
      <c r="M195" s="346"/>
      <c r="N195" s="346"/>
      <c r="O195" s="346"/>
      <c r="P195" s="346"/>
      <c r="Q195" s="346"/>
      <c r="R195" s="346"/>
      <c r="S195" s="346"/>
      <c r="T195" s="346"/>
      <c r="U195" s="346"/>
      <c r="V195" s="346"/>
      <c r="W195" s="346"/>
      <c r="X195" s="346"/>
      <c r="Y195" s="346"/>
      <c r="Z195" s="346"/>
      <c r="AA195" s="346"/>
      <c r="AB195" s="346"/>
      <c r="AC195" s="346"/>
      <c r="AD195" s="346"/>
      <c r="AE195" s="346"/>
    </row>
    <row r="196" spans="1:31" ht="15" customHeight="1">
      <c r="A196" s="345" t="s">
        <v>599</v>
      </c>
      <c r="B196" s="347"/>
      <c r="C196" s="346"/>
      <c r="D196" s="347"/>
      <c r="E196" s="347"/>
      <c r="F196" s="408">
        <f t="shared" si="7"/>
        <v>0</v>
      </c>
      <c r="G196" s="408">
        <f t="shared" si="8"/>
        <v>0</v>
      </c>
      <c r="H196" s="408">
        <f t="shared" si="9"/>
        <v>0</v>
      </c>
      <c r="I196" s="346"/>
      <c r="J196" s="346"/>
      <c r="K196" s="346"/>
      <c r="L196" s="346"/>
      <c r="M196" s="346"/>
      <c r="N196" s="346"/>
      <c r="O196" s="346"/>
      <c r="P196" s="346"/>
      <c r="Q196" s="346"/>
      <c r="R196" s="346"/>
      <c r="S196" s="346"/>
      <c r="T196" s="346"/>
      <c r="U196" s="346"/>
      <c r="V196" s="346"/>
      <c r="W196" s="346"/>
      <c r="X196" s="346"/>
      <c r="Y196" s="346"/>
      <c r="Z196" s="346"/>
      <c r="AA196" s="346"/>
      <c r="AB196" s="346"/>
      <c r="AC196" s="346"/>
      <c r="AD196" s="346"/>
      <c r="AE196" s="346"/>
    </row>
    <row r="197" spans="1:31" ht="15" customHeight="1">
      <c r="A197" s="345" t="s">
        <v>600</v>
      </c>
      <c r="B197" s="347"/>
      <c r="C197" s="346"/>
      <c r="D197" s="347"/>
      <c r="E197" s="347"/>
      <c r="F197" s="408">
        <f t="shared" si="7"/>
        <v>0</v>
      </c>
      <c r="G197" s="408">
        <f t="shared" si="8"/>
        <v>0</v>
      </c>
      <c r="H197" s="408">
        <f t="shared" si="9"/>
        <v>0</v>
      </c>
      <c r="I197" s="346"/>
      <c r="J197" s="346"/>
      <c r="K197" s="346"/>
      <c r="L197" s="346"/>
      <c r="M197" s="346"/>
      <c r="N197" s="346"/>
      <c r="O197" s="346"/>
      <c r="P197" s="346"/>
      <c r="Q197" s="346"/>
      <c r="R197" s="346"/>
      <c r="S197" s="346"/>
      <c r="T197" s="346"/>
      <c r="U197" s="346"/>
      <c r="V197" s="346"/>
      <c r="W197" s="346"/>
      <c r="X197" s="346"/>
      <c r="Y197" s="346"/>
      <c r="Z197" s="346"/>
      <c r="AA197" s="346"/>
      <c r="AB197" s="346"/>
      <c r="AC197" s="346"/>
      <c r="AD197" s="346"/>
      <c r="AE197" s="346"/>
    </row>
    <row r="198" spans="1:31" ht="15" customHeight="1">
      <c r="A198" s="345" t="s">
        <v>601</v>
      </c>
      <c r="B198" s="347"/>
      <c r="C198" s="346"/>
      <c r="D198" s="347"/>
      <c r="E198" s="347"/>
      <c r="F198" s="408">
        <f t="shared" si="7"/>
        <v>0</v>
      </c>
      <c r="G198" s="408">
        <f t="shared" si="8"/>
        <v>0</v>
      </c>
      <c r="H198" s="408">
        <f t="shared" si="9"/>
        <v>0</v>
      </c>
      <c r="I198" s="346"/>
      <c r="J198" s="346"/>
      <c r="K198" s="346"/>
      <c r="L198" s="346"/>
      <c r="M198" s="346"/>
      <c r="N198" s="346"/>
      <c r="O198" s="346"/>
      <c r="P198" s="346"/>
      <c r="Q198" s="346"/>
      <c r="R198" s="346"/>
      <c r="S198" s="346"/>
      <c r="T198" s="346"/>
      <c r="U198" s="346"/>
      <c r="V198" s="346"/>
      <c r="W198" s="346"/>
      <c r="X198" s="346"/>
      <c r="Y198" s="346"/>
      <c r="Z198" s="346"/>
      <c r="AA198" s="346"/>
      <c r="AB198" s="346"/>
      <c r="AC198" s="346"/>
      <c r="AD198" s="346"/>
      <c r="AE198" s="346"/>
    </row>
    <row r="199" spans="1:31" ht="15" customHeight="1">
      <c r="A199" s="345" t="s">
        <v>602</v>
      </c>
      <c r="B199" s="347"/>
      <c r="C199" s="346"/>
      <c r="D199" s="347"/>
      <c r="E199" s="347"/>
      <c r="F199" s="408">
        <f t="shared" si="7"/>
        <v>0</v>
      </c>
      <c r="G199" s="408">
        <f t="shared" si="8"/>
        <v>0</v>
      </c>
      <c r="H199" s="408">
        <f t="shared" si="9"/>
        <v>0</v>
      </c>
      <c r="I199" s="346"/>
      <c r="J199" s="346"/>
      <c r="K199" s="346"/>
      <c r="L199" s="346"/>
      <c r="M199" s="346"/>
      <c r="N199" s="346"/>
      <c r="O199" s="346"/>
      <c r="P199" s="346"/>
      <c r="Q199" s="346"/>
      <c r="R199" s="346"/>
      <c r="S199" s="346"/>
      <c r="T199" s="346"/>
      <c r="U199" s="346"/>
      <c r="V199" s="346"/>
      <c r="W199" s="346"/>
      <c r="X199" s="346"/>
      <c r="Y199" s="346"/>
      <c r="Z199" s="346"/>
      <c r="AA199" s="346"/>
      <c r="AB199" s="346"/>
      <c r="AC199" s="346"/>
      <c r="AD199" s="346"/>
      <c r="AE199" s="346"/>
    </row>
    <row r="200" spans="1:31" ht="15" customHeight="1">
      <c r="A200" s="345" t="s">
        <v>603</v>
      </c>
      <c r="B200" s="347"/>
      <c r="C200" s="346"/>
      <c r="D200" s="347"/>
      <c r="E200" s="347"/>
      <c r="F200" s="408">
        <f t="shared" si="7"/>
        <v>0</v>
      </c>
      <c r="G200" s="408">
        <f t="shared" si="8"/>
        <v>0</v>
      </c>
      <c r="H200" s="408">
        <f t="shared" si="9"/>
        <v>0</v>
      </c>
      <c r="I200" s="346"/>
      <c r="J200" s="346"/>
      <c r="K200" s="346"/>
      <c r="L200" s="346"/>
      <c r="M200" s="346"/>
      <c r="N200" s="346"/>
      <c r="O200" s="346"/>
      <c r="P200" s="346"/>
      <c r="Q200" s="346"/>
      <c r="R200" s="346"/>
      <c r="S200" s="346"/>
      <c r="T200" s="346"/>
      <c r="U200" s="346"/>
      <c r="V200" s="346"/>
      <c r="W200" s="346"/>
      <c r="X200" s="346"/>
      <c r="Y200" s="346"/>
      <c r="Z200" s="346"/>
      <c r="AA200" s="346"/>
      <c r="AB200" s="346"/>
      <c r="AC200" s="346"/>
      <c r="AD200" s="346"/>
      <c r="AE200" s="346"/>
    </row>
    <row r="201" spans="1:31" ht="15" customHeight="1">
      <c r="A201" s="345" t="s">
        <v>604</v>
      </c>
      <c r="B201" s="347"/>
      <c r="C201" s="346"/>
      <c r="D201" s="347"/>
      <c r="E201" s="347"/>
      <c r="F201" s="408">
        <f t="shared" si="7"/>
        <v>0</v>
      </c>
      <c r="G201" s="408">
        <f t="shared" si="8"/>
        <v>0</v>
      </c>
      <c r="H201" s="408">
        <f t="shared" si="9"/>
        <v>0</v>
      </c>
      <c r="I201" s="346"/>
      <c r="J201" s="346"/>
      <c r="K201" s="346"/>
      <c r="L201" s="346"/>
      <c r="M201" s="346"/>
      <c r="N201" s="346"/>
      <c r="O201" s="346"/>
      <c r="P201" s="346"/>
      <c r="Q201" s="346"/>
      <c r="R201" s="346"/>
      <c r="S201" s="346"/>
      <c r="T201" s="346"/>
      <c r="U201" s="346"/>
      <c r="V201" s="346"/>
      <c r="W201" s="346"/>
      <c r="X201" s="346"/>
      <c r="Y201" s="346"/>
      <c r="Z201" s="346"/>
      <c r="AA201" s="346"/>
      <c r="AB201" s="346"/>
      <c r="AC201" s="346"/>
      <c r="AD201" s="346"/>
      <c r="AE201" s="346"/>
    </row>
    <row r="202" spans="1:31" ht="15" customHeight="1">
      <c r="A202" s="345" t="s">
        <v>605</v>
      </c>
      <c r="B202" s="347"/>
      <c r="C202" s="346"/>
      <c r="D202" s="347"/>
      <c r="E202" s="347"/>
      <c r="F202" s="408">
        <f t="shared" si="7"/>
        <v>0</v>
      </c>
      <c r="G202" s="408">
        <f t="shared" si="8"/>
        <v>0</v>
      </c>
      <c r="H202" s="408">
        <f t="shared" si="9"/>
        <v>0</v>
      </c>
      <c r="I202" s="346"/>
      <c r="J202" s="346"/>
      <c r="K202" s="346"/>
      <c r="L202" s="346"/>
      <c r="M202" s="346"/>
      <c r="N202" s="346"/>
      <c r="O202" s="346"/>
      <c r="P202" s="346"/>
      <c r="Q202" s="346"/>
      <c r="R202" s="346"/>
      <c r="S202" s="346"/>
      <c r="T202" s="346"/>
      <c r="U202" s="346"/>
      <c r="V202" s="346"/>
      <c r="W202" s="346"/>
      <c r="X202" s="346"/>
      <c r="Y202" s="346"/>
      <c r="Z202" s="346"/>
      <c r="AA202" s="346"/>
      <c r="AB202" s="346"/>
      <c r="AC202" s="346"/>
      <c r="AD202" s="346"/>
      <c r="AE202" s="346"/>
    </row>
    <row r="203" spans="1:31" ht="15" customHeight="1">
      <c r="A203" s="345" t="s">
        <v>606</v>
      </c>
      <c r="B203" s="347"/>
      <c r="C203" s="346"/>
      <c r="D203" s="347"/>
      <c r="E203" s="347"/>
      <c r="F203" s="408">
        <f aca="true" t="shared" si="10" ref="F203:F209">SUM(I203:U203)</f>
        <v>0</v>
      </c>
      <c r="G203" s="408">
        <f aca="true" t="shared" si="11" ref="G203:G209">SUM(V203:AE203)</f>
        <v>0</v>
      </c>
      <c r="H203" s="408">
        <f aca="true" t="shared" si="12" ref="H203:H209">IF(F203="",IF(G203="","",F203+G203),F203+G203)</f>
        <v>0</v>
      </c>
      <c r="I203" s="346"/>
      <c r="J203" s="346"/>
      <c r="K203" s="346"/>
      <c r="L203" s="346"/>
      <c r="M203" s="346"/>
      <c r="N203" s="346"/>
      <c r="O203" s="346"/>
      <c r="P203" s="346"/>
      <c r="Q203" s="346"/>
      <c r="R203" s="346"/>
      <c r="S203" s="346"/>
      <c r="T203" s="346"/>
      <c r="U203" s="346"/>
      <c r="V203" s="346"/>
      <c r="W203" s="346"/>
      <c r="X203" s="346"/>
      <c r="Y203" s="346"/>
      <c r="Z203" s="346"/>
      <c r="AA203" s="346"/>
      <c r="AB203" s="346"/>
      <c r="AC203" s="346"/>
      <c r="AD203" s="346"/>
      <c r="AE203" s="346"/>
    </row>
    <row r="204" spans="1:31" ht="15" customHeight="1">
      <c r="A204" s="345" t="s">
        <v>607</v>
      </c>
      <c r="B204" s="347"/>
      <c r="C204" s="346"/>
      <c r="D204" s="347"/>
      <c r="E204" s="347"/>
      <c r="F204" s="408">
        <f t="shared" si="10"/>
        <v>0</v>
      </c>
      <c r="G204" s="408">
        <f t="shared" si="11"/>
        <v>0</v>
      </c>
      <c r="H204" s="408">
        <f t="shared" si="12"/>
        <v>0</v>
      </c>
      <c r="I204" s="346"/>
      <c r="J204" s="346"/>
      <c r="K204" s="346"/>
      <c r="L204" s="346"/>
      <c r="M204" s="346"/>
      <c r="N204" s="346"/>
      <c r="O204" s="346"/>
      <c r="P204" s="346"/>
      <c r="Q204" s="346"/>
      <c r="R204" s="346"/>
      <c r="S204" s="346"/>
      <c r="T204" s="346"/>
      <c r="U204" s="346"/>
      <c r="V204" s="346"/>
      <c r="W204" s="346"/>
      <c r="X204" s="346"/>
      <c r="Y204" s="346"/>
      <c r="Z204" s="346"/>
      <c r="AA204" s="346"/>
      <c r="AB204" s="346"/>
      <c r="AC204" s="346"/>
      <c r="AD204" s="346"/>
      <c r="AE204" s="346"/>
    </row>
    <row r="205" spans="1:31" ht="15" customHeight="1">
      <c r="A205" s="345" t="s">
        <v>608</v>
      </c>
      <c r="B205" s="347"/>
      <c r="C205" s="346"/>
      <c r="D205" s="347"/>
      <c r="E205" s="347"/>
      <c r="F205" s="408">
        <f t="shared" si="10"/>
        <v>0</v>
      </c>
      <c r="G205" s="408">
        <f t="shared" si="11"/>
        <v>0</v>
      </c>
      <c r="H205" s="408">
        <f t="shared" si="12"/>
        <v>0</v>
      </c>
      <c r="I205" s="346"/>
      <c r="J205" s="346"/>
      <c r="K205" s="346"/>
      <c r="L205" s="346"/>
      <c r="M205" s="346"/>
      <c r="N205" s="346"/>
      <c r="O205" s="346"/>
      <c r="P205" s="346"/>
      <c r="Q205" s="346"/>
      <c r="R205" s="346"/>
      <c r="S205" s="346"/>
      <c r="T205" s="346"/>
      <c r="U205" s="346"/>
      <c r="V205" s="346"/>
      <c r="W205" s="346"/>
      <c r="X205" s="346"/>
      <c r="Y205" s="346"/>
      <c r="Z205" s="346"/>
      <c r="AA205" s="346"/>
      <c r="AB205" s="346"/>
      <c r="AC205" s="346"/>
      <c r="AD205" s="346"/>
      <c r="AE205" s="346"/>
    </row>
    <row r="206" spans="1:31" ht="15" customHeight="1">
      <c r="A206" s="345" t="s">
        <v>609</v>
      </c>
      <c r="B206" s="347"/>
      <c r="C206" s="346"/>
      <c r="D206" s="347"/>
      <c r="E206" s="347"/>
      <c r="F206" s="408">
        <f t="shared" si="10"/>
        <v>0</v>
      </c>
      <c r="G206" s="408">
        <f t="shared" si="11"/>
        <v>0</v>
      </c>
      <c r="H206" s="408">
        <f t="shared" si="12"/>
        <v>0</v>
      </c>
      <c r="I206" s="346"/>
      <c r="J206" s="346"/>
      <c r="K206" s="346"/>
      <c r="L206" s="346"/>
      <c r="M206" s="346"/>
      <c r="N206" s="346"/>
      <c r="O206" s="346"/>
      <c r="P206" s="346"/>
      <c r="Q206" s="346"/>
      <c r="R206" s="346"/>
      <c r="S206" s="346"/>
      <c r="T206" s="346"/>
      <c r="U206" s="346"/>
      <c r="V206" s="346"/>
      <c r="W206" s="346"/>
      <c r="X206" s="346"/>
      <c r="Y206" s="346"/>
      <c r="Z206" s="346"/>
      <c r="AA206" s="346"/>
      <c r="AB206" s="346"/>
      <c r="AC206" s="346"/>
      <c r="AD206" s="346"/>
      <c r="AE206" s="346"/>
    </row>
    <row r="207" spans="1:31" ht="15" customHeight="1">
      <c r="A207" s="345" t="s">
        <v>610</v>
      </c>
      <c r="B207" s="347"/>
      <c r="C207" s="346"/>
      <c r="D207" s="347"/>
      <c r="E207" s="347"/>
      <c r="F207" s="408">
        <f t="shared" si="10"/>
        <v>0</v>
      </c>
      <c r="G207" s="408">
        <f t="shared" si="11"/>
        <v>0</v>
      </c>
      <c r="H207" s="408">
        <f t="shared" si="12"/>
        <v>0</v>
      </c>
      <c r="I207" s="346"/>
      <c r="J207" s="346"/>
      <c r="K207" s="346"/>
      <c r="L207" s="346"/>
      <c r="M207" s="346"/>
      <c r="N207" s="346"/>
      <c r="O207" s="346"/>
      <c r="P207" s="346"/>
      <c r="Q207" s="346"/>
      <c r="R207" s="346"/>
      <c r="S207" s="346"/>
      <c r="T207" s="346"/>
      <c r="U207" s="346"/>
      <c r="V207" s="346"/>
      <c r="W207" s="346"/>
      <c r="X207" s="346"/>
      <c r="Y207" s="346"/>
      <c r="Z207" s="346"/>
      <c r="AA207" s="346"/>
      <c r="AB207" s="346"/>
      <c r="AC207" s="346"/>
      <c r="AD207" s="346"/>
      <c r="AE207" s="346"/>
    </row>
    <row r="208" spans="1:31" ht="15" customHeight="1">
      <c r="A208" s="345" t="s">
        <v>611</v>
      </c>
      <c r="B208" s="347"/>
      <c r="C208" s="346"/>
      <c r="D208" s="347"/>
      <c r="E208" s="347"/>
      <c r="F208" s="408">
        <f t="shared" si="10"/>
        <v>0</v>
      </c>
      <c r="G208" s="408">
        <f t="shared" si="11"/>
        <v>0</v>
      </c>
      <c r="H208" s="408">
        <f t="shared" si="12"/>
        <v>0</v>
      </c>
      <c r="I208" s="346"/>
      <c r="J208" s="346"/>
      <c r="K208" s="346"/>
      <c r="L208" s="346"/>
      <c r="M208" s="346"/>
      <c r="N208" s="346"/>
      <c r="O208" s="346"/>
      <c r="P208" s="346"/>
      <c r="Q208" s="346"/>
      <c r="R208" s="346"/>
      <c r="S208" s="346"/>
      <c r="T208" s="346"/>
      <c r="U208" s="346"/>
      <c r="V208" s="346"/>
      <c r="W208" s="346"/>
      <c r="X208" s="346"/>
      <c r="Y208" s="346"/>
      <c r="Z208" s="346"/>
      <c r="AA208" s="346"/>
      <c r="AB208" s="346"/>
      <c r="AC208" s="346"/>
      <c r="AD208" s="346"/>
      <c r="AE208" s="346"/>
    </row>
    <row r="209" spans="1:31" ht="15" customHeight="1">
      <c r="A209" s="345" t="s">
        <v>612</v>
      </c>
      <c r="B209" s="347"/>
      <c r="C209" s="346"/>
      <c r="D209" s="347"/>
      <c r="E209" s="347"/>
      <c r="F209" s="408">
        <f t="shared" si="10"/>
        <v>0</v>
      </c>
      <c r="G209" s="408">
        <f t="shared" si="11"/>
        <v>0</v>
      </c>
      <c r="H209" s="408">
        <f t="shared" si="12"/>
        <v>0</v>
      </c>
      <c r="I209" s="346"/>
      <c r="J209" s="346"/>
      <c r="K209" s="346"/>
      <c r="L209" s="346"/>
      <c r="M209" s="346"/>
      <c r="N209" s="346"/>
      <c r="O209" s="346"/>
      <c r="P209" s="346"/>
      <c r="Q209" s="346"/>
      <c r="R209" s="346"/>
      <c r="S209" s="346"/>
      <c r="T209" s="346"/>
      <c r="U209" s="346"/>
      <c r="V209" s="346"/>
      <c r="W209" s="346"/>
      <c r="X209" s="346"/>
      <c r="Y209" s="346"/>
      <c r="Z209" s="346"/>
      <c r="AA209" s="346"/>
      <c r="AB209" s="346"/>
      <c r="AC209" s="346"/>
      <c r="AD209" s="346"/>
      <c r="AE209" s="346"/>
    </row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</sheetData>
  <sheetProtection password="CE28" sheet="1"/>
  <mergeCells count="12">
    <mergeCell ref="B8:B9"/>
    <mergeCell ref="D8:D9"/>
    <mergeCell ref="E8:E9"/>
    <mergeCell ref="F8:H8"/>
    <mergeCell ref="I8:U8"/>
    <mergeCell ref="AB1:AE1"/>
    <mergeCell ref="V8:AE8"/>
    <mergeCell ref="D3:D4"/>
    <mergeCell ref="E3:E4"/>
    <mergeCell ref="F3:H3"/>
    <mergeCell ref="I3:U3"/>
    <mergeCell ref="V3:AE3"/>
  </mergeCells>
  <dataValidations count="10">
    <dataValidation allowBlank="1" showInputMessage="1" showErrorMessage="1" prompt="略校名を入力&#10;６文字以内&#10;中学校，中は入力しない&#10;&#10;&#10;" sqref="B8:B209"/>
    <dataValidation allowBlank="1" showErrorMessage="1" prompt="略校名を入力&#10;５文字以内&#10;中学校，中は入力しない&#10;例&#10;冨士&#10;刈谷朝日&#10;&#10;" sqref="B1:B7 B210:B65536"/>
    <dataValidation allowBlank="1" showErrorMessage="1" prompt="半角カタカナで入力してください" sqref="D6:D7"/>
    <dataValidation type="whole" allowBlank="1" showErrorMessage="1" promptTitle="入力しないでください" prompt="自動的に表示されます。&#10;触らないでください。" sqref="D3:D5">
      <formula1>0</formula1>
      <formula2>0</formula2>
    </dataValidation>
    <dataValidation allowBlank="1" showErrorMessage="1" prompt="正式な学校名を入力&#10;中学校をつけて&#10;例&#10;名古屋市立冨士中学校&#10;刈谷市立朝日中学校&#10;" sqref="E1:E2 E210:E65536"/>
    <dataValidation allowBlank="1" showInputMessage="1" showErrorMessage="1" promptTitle="人数の入力" prompt="各種目の人数を半角英数字で入力してください。&#10;リレーと個人種目を兼ねる選手は両方の種目ともカウントしてください。&#10;リレーは登録人数を入力してください。" sqref="I10:AE209"/>
    <dataValidation allowBlank="1" showInputMessage="1" showErrorMessage="1" prompt="半角カタカナで入力してください" sqref="D8:D9"/>
    <dataValidation allowBlank="1" showInputMessage="1" showErrorMessage="1" prompt="正式な学校名を入力&#10;中学校をつけてください&#10;" sqref="E8:E209"/>
    <dataValidation allowBlank="1" showInputMessage="1" showErrorMessage="1" prompt="略校名を入力&#10;５文字以内&#10;中学校，中は入力しない&#10;例&#10;冨士&#10;刈谷朝日&#10;&#10;" sqref="C1:C65523"/>
    <dataValidation allowBlank="1" showInputMessage="1" showErrorMessage="1" promptTitle="フリガナ" prompt="全各カタカナで入力してください｡&#10;略称ﾆ対するﾌﾘｶﾞﾅを入力します｡" imeMode="fullKatakana" sqref="D10:D209"/>
  </dataValidations>
  <printOptions horizontalCentered="1"/>
  <pageMargins left="0.7086614173228347" right="0.7086614173228347" top="0.7480314960629921" bottom="0.7480314960629921" header="0.31496062992125984" footer="0.31496062992125984"/>
  <pageSetup blackAndWhite="1" horizontalDpi="600" verticalDpi="600" orientation="landscape" paperSize="9" scale="96" r:id="rId1"/>
  <headerFooter>
    <oddHeader>&amp;R&amp;18　&amp;Pページ</oddHeader>
  </headerFooter>
  <ignoredErrors>
    <ignoredError sqref="F10:H209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AX269"/>
  <sheetViews>
    <sheetView zoomScaleSheetLayoutView="100" zoomScalePageLayoutView="0" workbookViewId="0" topLeftCell="B1">
      <selection activeCell="T69" sqref="T69"/>
    </sheetView>
  </sheetViews>
  <sheetFormatPr defaultColWidth="9.00390625" defaultRowHeight="13.5"/>
  <cols>
    <col min="1" max="1" width="4.625" style="0" hidden="1" customWidth="1"/>
    <col min="2" max="3" width="3.375" style="73" customWidth="1"/>
    <col min="4" max="5" width="3.375" style="210" hidden="1" customWidth="1"/>
    <col min="6" max="7" width="7.375" style="25" bestFit="1" customWidth="1"/>
    <col min="8" max="8" width="7.375" style="25" hidden="1" customWidth="1"/>
    <col min="9" max="9" width="3.00390625" style="25" customWidth="1"/>
    <col min="10" max="11" width="6.625" style="25" customWidth="1"/>
    <col min="12" max="12" width="6.625" style="25" hidden="1" customWidth="1"/>
    <col min="13" max="13" width="2.625" style="25" customWidth="1"/>
    <col min="14" max="14" width="4.00390625" style="25" customWidth="1"/>
    <col min="15" max="15" width="6.625" style="64" customWidth="1"/>
    <col min="16" max="16" width="6.625" style="64" hidden="1" customWidth="1"/>
    <col min="17" max="17" width="5.50390625" style="26" customWidth="1"/>
    <col min="18" max="18" width="8.875" style="25" customWidth="1"/>
    <col min="19" max="19" width="7.25390625" style="25" hidden="1" customWidth="1"/>
    <col min="20" max="20" width="7.50390625" style="25" customWidth="1"/>
    <col min="21" max="21" width="5.00390625" style="25" customWidth="1"/>
    <col min="22" max="22" width="8.125" style="25" customWidth="1"/>
    <col min="23" max="23" width="8.125" style="25" hidden="1" customWidth="1"/>
    <col min="24" max="24" width="7.25390625" style="25" customWidth="1"/>
    <col min="25" max="25" width="4.625" style="25" customWidth="1"/>
    <col min="26" max="26" width="5.25390625" style="25" customWidth="1"/>
    <col min="27" max="27" width="4.625" style="25" customWidth="1"/>
    <col min="28" max="31" width="5.25390625" style="25" customWidth="1"/>
    <col min="32" max="32" width="9.375" style="25" bestFit="1" customWidth="1"/>
    <col min="33" max="33" width="9.375" style="25" hidden="1" customWidth="1"/>
    <col min="34" max="34" width="10.875" style="25" customWidth="1"/>
    <col min="35" max="35" width="10.875" style="328" hidden="1" customWidth="1"/>
    <col min="36" max="36" width="13.125" style="25" customWidth="1"/>
    <col min="37" max="37" width="10.625" style="25" customWidth="1"/>
    <col min="38" max="41" width="6.625" style="0" customWidth="1"/>
    <col min="42" max="42" width="3.50390625" style="0" hidden="1" customWidth="1"/>
    <col min="43" max="46" width="6.625" style="0" hidden="1" customWidth="1"/>
    <col min="47" max="47" width="6.625" style="0" customWidth="1"/>
    <col min="48" max="49" width="3.375" style="60" bestFit="1" customWidth="1"/>
  </cols>
  <sheetData>
    <row r="1" ht="15.75" thickBot="1"/>
    <row r="2" spans="1:37" ht="17.25" hidden="1">
      <c r="A2" s="1"/>
      <c r="B2" s="68"/>
      <c r="C2" s="68"/>
      <c r="D2" s="207"/>
      <c r="E2" s="207"/>
      <c r="F2" s="2"/>
      <c r="G2" s="2"/>
      <c r="H2" s="2"/>
      <c r="I2" s="2"/>
      <c r="J2" s="2"/>
      <c r="K2" s="2"/>
      <c r="L2" s="2"/>
      <c r="M2" s="2"/>
      <c r="N2" s="2"/>
      <c r="Q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F2" s="2"/>
      <c r="AG2" s="2"/>
      <c r="AH2" s="2"/>
      <c r="AI2" s="329"/>
      <c r="AJ2" s="2"/>
      <c r="AK2" s="2"/>
    </row>
    <row r="3" spans="1:37" ht="17.25" hidden="1">
      <c r="A3" s="1"/>
      <c r="B3" s="68"/>
      <c r="D3" s="66"/>
      <c r="E3">
        <v>1</v>
      </c>
      <c r="F3" t="s">
        <v>0</v>
      </c>
      <c r="G3" t="s">
        <v>1</v>
      </c>
      <c r="H3"/>
      <c r="I3" t="s">
        <v>349</v>
      </c>
      <c r="J3" t="s">
        <v>2</v>
      </c>
      <c r="K3" s="75">
        <v>1</v>
      </c>
      <c r="L3" s="75"/>
      <c r="M3" s="18" t="s">
        <v>246</v>
      </c>
      <c r="N3" t="s">
        <v>12</v>
      </c>
      <c r="O3" s="65" t="s">
        <v>37</v>
      </c>
      <c r="P3" s="65"/>
      <c r="Q3" s="2"/>
      <c r="R3" t="s">
        <v>11</v>
      </c>
      <c r="S3" t="s">
        <v>289</v>
      </c>
      <c r="U3" s="2"/>
      <c r="V3" t="str">
        <f>R3</f>
        <v>100m</v>
      </c>
      <c r="W3" t="str">
        <f>S3</f>
        <v>A0100</v>
      </c>
      <c r="Y3" s="2"/>
      <c r="Z3" s="2"/>
      <c r="AA3" s="2"/>
      <c r="AB3" s="2"/>
      <c r="AC3" s="2"/>
      <c r="AD3" s="2"/>
      <c r="AF3" s="373"/>
      <c r="AG3" s="373"/>
      <c r="AH3" s="373"/>
      <c r="AI3" s="329"/>
      <c r="AJ3" s="2"/>
      <c r="AK3" t="s">
        <v>13</v>
      </c>
    </row>
    <row r="4" spans="1:37" ht="17.25" hidden="1">
      <c r="A4" s="1"/>
      <c r="B4" s="68"/>
      <c r="D4" s="66"/>
      <c r="E4">
        <f>E3+1</f>
        <v>2</v>
      </c>
      <c r="F4" t="s">
        <v>4</v>
      </c>
      <c r="G4" t="s">
        <v>5</v>
      </c>
      <c r="H4"/>
      <c r="I4" t="s">
        <v>348</v>
      </c>
      <c r="J4" t="s">
        <v>6</v>
      </c>
      <c r="K4" s="36">
        <v>2</v>
      </c>
      <c r="L4" s="36"/>
      <c r="M4" s="18" t="s">
        <v>247</v>
      </c>
      <c r="N4" s="2"/>
      <c r="Q4" s="2"/>
      <c r="R4" s="18" t="s">
        <v>22</v>
      </c>
      <c r="S4" s="18" t="s">
        <v>290</v>
      </c>
      <c r="U4" s="2"/>
      <c r="V4" t="str">
        <f aca="true" t="shared" si="0" ref="V4:V15">R4</f>
        <v>200m</v>
      </c>
      <c r="W4" t="str">
        <f aca="true" t="shared" si="1" ref="W4:W15">S4</f>
        <v>A0200</v>
      </c>
      <c r="Y4" s="2"/>
      <c r="Z4" s="2"/>
      <c r="AA4" s="2"/>
      <c r="AB4" s="2"/>
      <c r="AC4" s="2"/>
      <c r="AD4" s="2"/>
      <c r="AF4" s="373"/>
      <c r="AG4" s="373"/>
      <c r="AH4" s="373"/>
      <c r="AI4" s="329"/>
      <c r="AJ4" s="2"/>
      <c r="AK4" s="18" t="s">
        <v>23</v>
      </c>
    </row>
    <row r="5" spans="1:37" ht="17.25" hidden="1">
      <c r="A5" s="1"/>
      <c r="B5" s="68"/>
      <c r="D5" s="66"/>
      <c r="E5">
        <f aca="true" t="shared" si="2" ref="E5:E49">E4+1</f>
        <v>3</v>
      </c>
      <c r="F5" t="s">
        <v>8</v>
      </c>
      <c r="G5" t="s">
        <v>9</v>
      </c>
      <c r="H5"/>
      <c r="I5" t="s">
        <v>350</v>
      </c>
      <c r="J5" t="s">
        <v>10</v>
      </c>
      <c r="K5">
        <v>3</v>
      </c>
      <c r="L5"/>
      <c r="M5" s="2"/>
      <c r="N5" s="2"/>
      <c r="Q5" s="2"/>
      <c r="R5" s="18" t="s">
        <v>32</v>
      </c>
      <c r="S5" s="18" t="s">
        <v>302</v>
      </c>
      <c r="U5" s="2"/>
      <c r="V5" t="str">
        <f t="shared" si="0"/>
        <v>400m</v>
      </c>
      <c r="W5" t="str">
        <f t="shared" si="1"/>
        <v>A0400</v>
      </c>
      <c r="Y5" s="2"/>
      <c r="Z5" s="2"/>
      <c r="AA5" s="2"/>
      <c r="AB5" s="2"/>
      <c r="AC5" s="2"/>
      <c r="AD5" s="2"/>
      <c r="AF5" s="373"/>
      <c r="AG5" s="373"/>
      <c r="AH5" s="373"/>
      <c r="AI5" s="329"/>
      <c r="AJ5" s="2"/>
      <c r="AK5" s="2"/>
    </row>
    <row r="6" spans="1:37" ht="17.25" hidden="1">
      <c r="A6" s="1"/>
      <c r="B6" s="68"/>
      <c r="D6" s="66"/>
      <c r="E6">
        <f t="shared" si="2"/>
        <v>4</v>
      </c>
      <c r="F6" t="s">
        <v>14</v>
      </c>
      <c r="G6" t="s">
        <v>15</v>
      </c>
      <c r="H6"/>
      <c r="I6" t="s">
        <v>351</v>
      </c>
      <c r="J6" t="s">
        <v>16</v>
      </c>
      <c r="M6" s="2"/>
      <c r="N6" s="2"/>
      <c r="Q6" s="2"/>
      <c r="R6" s="18" t="s">
        <v>36</v>
      </c>
      <c r="S6" s="18" t="s">
        <v>291</v>
      </c>
      <c r="U6" s="2"/>
      <c r="V6" t="str">
        <f t="shared" si="0"/>
        <v>800m</v>
      </c>
      <c r="W6" t="str">
        <f t="shared" si="1"/>
        <v>A0800</v>
      </c>
      <c r="Y6" s="2"/>
      <c r="Z6" s="2"/>
      <c r="AA6" s="2"/>
      <c r="AB6" s="2"/>
      <c r="AC6" s="2"/>
      <c r="AD6" s="2"/>
      <c r="AF6" s="373"/>
      <c r="AG6" s="373"/>
      <c r="AH6" s="373"/>
      <c r="AI6" s="329"/>
      <c r="AJ6" s="2"/>
      <c r="AK6" s="2"/>
    </row>
    <row r="7" spans="1:37" ht="17.25" hidden="1">
      <c r="A7" s="1"/>
      <c r="B7" s="68"/>
      <c r="D7" s="66"/>
      <c r="E7">
        <f t="shared" si="2"/>
        <v>5</v>
      </c>
      <c r="F7" t="s">
        <v>24</v>
      </c>
      <c r="G7" t="s">
        <v>25</v>
      </c>
      <c r="H7"/>
      <c r="I7" t="s">
        <v>352</v>
      </c>
      <c r="J7" t="s">
        <v>26</v>
      </c>
      <c r="M7" s="2"/>
      <c r="N7" s="2"/>
      <c r="Q7" s="2"/>
      <c r="R7" s="65" t="s">
        <v>41</v>
      </c>
      <c r="S7" s="65" t="s">
        <v>292</v>
      </c>
      <c r="U7" s="2"/>
      <c r="V7" t="str">
        <f t="shared" si="0"/>
        <v>1500m</v>
      </c>
      <c r="W7" t="str">
        <f t="shared" si="1"/>
        <v>A1150</v>
      </c>
      <c r="Y7" s="2"/>
      <c r="Z7" s="2"/>
      <c r="AA7" s="2"/>
      <c r="AB7" s="2"/>
      <c r="AC7" s="2"/>
      <c r="AD7" s="2"/>
      <c r="AF7" s="373"/>
      <c r="AG7" s="373"/>
      <c r="AH7" s="373"/>
      <c r="AI7" s="329"/>
      <c r="AJ7" s="2"/>
      <c r="AK7" s="2"/>
    </row>
    <row r="8" spans="1:37" ht="17.25" hidden="1">
      <c r="A8" s="1"/>
      <c r="B8" s="68"/>
      <c r="D8" s="66"/>
      <c r="E8">
        <f t="shared" si="2"/>
        <v>6</v>
      </c>
      <c r="F8" t="s">
        <v>33</v>
      </c>
      <c r="G8" t="s">
        <v>34</v>
      </c>
      <c r="H8"/>
      <c r="I8" t="s">
        <v>353</v>
      </c>
      <c r="J8" t="s">
        <v>35</v>
      </c>
      <c r="M8" s="2"/>
      <c r="N8" s="2"/>
      <c r="Q8" s="2"/>
      <c r="R8" s="74" t="s">
        <v>45</v>
      </c>
      <c r="S8" s="74" t="s">
        <v>293</v>
      </c>
      <c r="U8" s="2"/>
      <c r="V8" t="str">
        <f t="shared" si="0"/>
        <v>3000m</v>
      </c>
      <c r="W8" t="str">
        <f t="shared" si="1"/>
        <v>A1300</v>
      </c>
      <c r="Y8" s="2"/>
      <c r="Z8" s="2"/>
      <c r="AA8" s="2"/>
      <c r="AB8" s="2"/>
      <c r="AC8" s="2"/>
      <c r="AD8" s="2"/>
      <c r="AF8" s="373"/>
      <c r="AG8" s="373"/>
      <c r="AH8" s="373"/>
      <c r="AI8" s="329"/>
      <c r="AJ8" s="2"/>
      <c r="AK8" s="2"/>
    </row>
    <row r="9" spans="1:37" ht="17.25" hidden="1">
      <c r="A9" s="1"/>
      <c r="B9" s="68"/>
      <c r="D9" s="66"/>
      <c r="E9">
        <f t="shared" si="2"/>
        <v>7</v>
      </c>
      <c r="F9" t="s">
        <v>38</v>
      </c>
      <c r="G9" t="s">
        <v>39</v>
      </c>
      <c r="H9"/>
      <c r="I9" t="s">
        <v>354</v>
      </c>
      <c r="J9" t="s">
        <v>40</v>
      </c>
      <c r="M9" s="2"/>
      <c r="N9" s="2"/>
      <c r="Q9" s="2"/>
      <c r="R9" s="35" t="s">
        <v>339</v>
      </c>
      <c r="S9" s="35" t="s">
        <v>294</v>
      </c>
      <c r="U9" s="2"/>
      <c r="V9" t="str">
        <f t="shared" si="0"/>
        <v>女子100mH</v>
      </c>
      <c r="W9" t="str">
        <f t="shared" si="1"/>
        <v>AH102</v>
      </c>
      <c r="Y9" s="2"/>
      <c r="Z9" s="2"/>
      <c r="AA9" s="2"/>
      <c r="AB9" s="2"/>
      <c r="AC9" s="2"/>
      <c r="AD9" s="2"/>
      <c r="AF9" s="373"/>
      <c r="AG9" s="373"/>
      <c r="AH9" s="373"/>
      <c r="AI9" s="329"/>
      <c r="AJ9" s="2"/>
      <c r="AK9" s="2"/>
    </row>
    <row r="10" spans="1:37" ht="17.25" hidden="1">
      <c r="A10" s="1"/>
      <c r="B10" s="68"/>
      <c r="D10" s="66"/>
      <c r="E10">
        <f t="shared" si="2"/>
        <v>8</v>
      </c>
      <c r="F10" s="66" t="s">
        <v>42</v>
      </c>
      <c r="G10" s="66" t="s">
        <v>43</v>
      </c>
      <c r="H10" s="66"/>
      <c r="I10" s="66" t="s">
        <v>355</v>
      </c>
      <c r="J10" s="66" t="s">
        <v>44</v>
      </c>
      <c r="M10" s="2"/>
      <c r="N10" s="2"/>
      <c r="Q10" s="2"/>
      <c r="R10" s="18" t="s">
        <v>340</v>
      </c>
      <c r="S10" s="35" t="s">
        <v>295</v>
      </c>
      <c r="U10" s="2"/>
      <c r="V10" t="str">
        <f t="shared" si="0"/>
        <v>男子110mH</v>
      </c>
      <c r="W10" t="str">
        <f t="shared" si="1"/>
        <v>AH113</v>
      </c>
      <c r="Y10" s="2"/>
      <c r="Z10" s="2"/>
      <c r="AA10" s="2"/>
      <c r="AB10" s="2"/>
      <c r="AC10" s="2"/>
      <c r="AD10" s="2"/>
      <c r="AF10" s="373"/>
      <c r="AG10" s="373"/>
      <c r="AH10" s="373"/>
      <c r="AI10" s="329"/>
      <c r="AJ10" s="2"/>
      <c r="AK10" s="2"/>
    </row>
    <row r="11" spans="1:37" ht="17.25" hidden="1">
      <c r="A11" s="1"/>
      <c r="B11" s="68"/>
      <c r="D11" s="66"/>
      <c r="E11">
        <f t="shared" si="2"/>
        <v>9</v>
      </c>
      <c r="F11" s="75" t="s">
        <v>46</v>
      </c>
      <c r="G11" s="75" t="s">
        <v>47</v>
      </c>
      <c r="H11" s="75"/>
      <c r="I11" s="75" t="s">
        <v>356</v>
      </c>
      <c r="J11" s="75" t="s">
        <v>48</v>
      </c>
      <c r="M11" s="2"/>
      <c r="N11" s="2"/>
      <c r="Q11" s="2"/>
      <c r="R11" s="18" t="s">
        <v>338</v>
      </c>
      <c r="S11" s="18" t="s">
        <v>323</v>
      </c>
      <c r="U11" s="2"/>
      <c r="V11" t="str">
        <f t="shared" si="0"/>
        <v>走高跳</v>
      </c>
      <c r="W11" t="str">
        <f t="shared" si="1"/>
        <v>FJHJ0</v>
      </c>
      <c r="Y11" s="2"/>
      <c r="Z11" s="2"/>
      <c r="AA11" s="2"/>
      <c r="AB11" s="2"/>
      <c r="AC11" s="2"/>
      <c r="AD11" s="2"/>
      <c r="AF11" s="373"/>
      <c r="AG11" s="373"/>
      <c r="AH11" s="373"/>
      <c r="AI11" s="329"/>
      <c r="AJ11" s="2"/>
      <c r="AK11" s="2"/>
    </row>
    <row r="12" spans="1:37" ht="17.25" hidden="1">
      <c r="A12" s="1"/>
      <c r="B12" s="68"/>
      <c r="D12" s="66"/>
      <c r="E12">
        <f t="shared" si="2"/>
        <v>10</v>
      </c>
      <c r="F12" s="36" t="s">
        <v>50</v>
      </c>
      <c r="G12" s="36" t="s">
        <v>51</v>
      </c>
      <c r="H12" s="36"/>
      <c r="I12" s="36" t="s">
        <v>357</v>
      </c>
      <c r="J12" s="36" t="s">
        <v>52</v>
      </c>
      <c r="M12" s="2"/>
      <c r="N12" s="2"/>
      <c r="Q12" s="2"/>
      <c r="R12" s="18" t="s">
        <v>57</v>
      </c>
      <c r="S12" s="18" t="s">
        <v>296</v>
      </c>
      <c r="T12" s="18"/>
      <c r="U12" s="2"/>
      <c r="V12" t="str">
        <f t="shared" si="0"/>
        <v>棒高跳</v>
      </c>
      <c r="W12" t="str">
        <f t="shared" si="1"/>
        <v>FJHP0</v>
      </c>
      <c r="Y12" s="2"/>
      <c r="Z12" s="2"/>
      <c r="AA12" s="2"/>
      <c r="AB12" s="2"/>
      <c r="AC12" s="2"/>
      <c r="AD12" s="2"/>
      <c r="AF12" s="373"/>
      <c r="AG12" s="373"/>
      <c r="AH12" s="373"/>
      <c r="AI12" s="329"/>
      <c r="AJ12" s="2"/>
      <c r="AK12" s="2"/>
    </row>
    <row r="13" spans="1:37" ht="17.25" hidden="1">
      <c r="A13" s="1"/>
      <c r="B13" s="68"/>
      <c r="D13" s="66"/>
      <c r="E13">
        <f t="shared" si="2"/>
        <v>11</v>
      </c>
      <c r="F13" t="s">
        <v>54</v>
      </c>
      <c r="G13" t="s">
        <v>55</v>
      </c>
      <c r="H13"/>
      <c r="I13" t="s">
        <v>358</v>
      </c>
      <c r="J13" t="s">
        <v>56</v>
      </c>
      <c r="M13" s="2"/>
      <c r="N13" s="2"/>
      <c r="Q13" s="2"/>
      <c r="R13" s="18" t="s">
        <v>64</v>
      </c>
      <c r="S13" s="18" t="s">
        <v>297</v>
      </c>
      <c r="U13" s="2"/>
      <c r="V13" t="str">
        <f t="shared" si="0"/>
        <v>走幅跳</v>
      </c>
      <c r="W13" t="str">
        <f t="shared" si="1"/>
        <v>FJLJ0</v>
      </c>
      <c r="Y13" s="2"/>
      <c r="Z13" s="2"/>
      <c r="AA13" s="2"/>
      <c r="AB13" s="2"/>
      <c r="AC13" s="2"/>
      <c r="AD13" s="2"/>
      <c r="AF13" s="373"/>
      <c r="AG13" s="373"/>
      <c r="AH13" s="373"/>
      <c r="AI13" s="329"/>
      <c r="AJ13" s="2"/>
      <c r="AK13" s="2"/>
    </row>
    <row r="14" spans="1:37" ht="17.25" hidden="1">
      <c r="A14" s="1"/>
      <c r="B14" s="68"/>
      <c r="D14" s="66"/>
      <c r="E14">
        <f t="shared" si="2"/>
        <v>12</v>
      </c>
      <c r="F14" t="s">
        <v>58</v>
      </c>
      <c r="G14" t="s">
        <v>59</v>
      </c>
      <c r="H14"/>
      <c r="I14" t="s">
        <v>359</v>
      </c>
      <c r="J14" t="s">
        <v>60</v>
      </c>
      <c r="M14" s="2"/>
      <c r="N14" s="2"/>
      <c r="Q14" s="2"/>
      <c r="R14" s="18" t="s">
        <v>309</v>
      </c>
      <c r="S14" s="18" t="s">
        <v>298</v>
      </c>
      <c r="U14" s="2"/>
      <c r="V14" t="str">
        <f t="shared" si="0"/>
        <v>男子砲丸投</v>
      </c>
      <c r="W14" t="str">
        <f t="shared" si="1"/>
        <v>FTAT5</v>
      </c>
      <c r="Y14" s="2"/>
      <c r="Z14" s="2"/>
      <c r="AA14" s="2"/>
      <c r="AB14" s="2"/>
      <c r="AC14" s="2"/>
      <c r="AD14" s="2"/>
      <c r="AF14" s="373"/>
      <c r="AG14" s="373"/>
      <c r="AH14" s="373"/>
      <c r="AI14" s="329"/>
      <c r="AJ14" s="2"/>
      <c r="AK14" s="2"/>
    </row>
    <row r="15" spans="1:37" ht="17.25" hidden="1">
      <c r="A15" s="1"/>
      <c r="B15" s="68"/>
      <c r="D15" s="66"/>
      <c r="E15">
        <f t="shared" si="2"/>
        <v>13</v>
      </c>
      <c r="F15" t="s">
        <v>61</v>
      </c>
      <c r="G15" t="s">
        <v>62</v>
      </c>
      <c r="H15"/>
      <c r="I15" t="s">
        <v>360</v>
      </c>
      <c r="J15" t="s">
        <v>63</v>
      </c>
      <c r="M15" s="2"/>
      <c r="N15" s="2"/>
      <c r="Q15" s="2"/>
      <c r="R15" s="25" t="s">
        <v>310</v>
      </c>
      <c r="S15" s="25" t="s">
        <v>311</v>
      </c>
      <c r="V15" s="25" t="str">
        <f t="shared" si="0"/>
        <v>女子砲丸投</v>
      </c>
      <c r="W15" t="str">
        <f t="shared" si="1"/>
        <v>FTAT8</v>
      </c>
      <c r="Y15" s="2"/>
      <c r="Z15" s="2"/>
      <c r="AA15" s="2"/>
      <c r="AB15" s="2"/>
      <c r="AC15" s="2"/>
      <c r="AD15" s="2"/>
      <c r="AF15" s="373"/>
      <c r="AG15" s="373"/>
      <c r="AH15" s="373"/>
      <c r="AI15" s="329"/>
      <c r="AJ15" s="2"/>
      <c r="AK15" s="2"/>
    </row>
    <row r="16" spans="1:37" ht="17.25" hidden="1">
      <c r="A16" s="1"/>
      <c r="B16" s="68"/>
      <c r="D16" s="66"/>
      <c r="E16">
        <f t="shared" si="2"/>
        <v>14</v>
      </c>
      <c r="F16" t="s">
        <v>65</v>
      </c>
      <c r="G16" t="s">
        <v>66</v>
      </c>
      <c r="H16"/>
      <c r="I16" t="s">
        <v>361</v>
      </c>
      <c r="J16" t="s">
        <v>67</v>
      </c>
      <c r="M16" s="2"/>
      <c r="N16" s="2"/>
      <c r="O16" s="2"/>
      <c r="P16" s="2"/>
      <c r="Q16" s="2"/>
      <c r="R16" s="18" t="s">
        <v>280</v>
      </c>
      <c r="S16" s="18" t="s">
        <v>299</v>
      </c>
      <c r="U16" s="2"/>
      <c r="V16" t="str">
        <f aca="true" t="shared" si="3" ref="V16:W18">R16</f>
        <v>男子四種競技</v>
      </c>
      <c r="W16" t="str">
        <f t="shared" si="3"/>
        <v>M04M0</v>
      </c>
      <c r="Y16" s="2"/>
      <c r="Z16" s="2"/>
      <c r="AA16" s="2"/>
      <c r="AB16" s="2"/>
      <c r="AC16" s="2"/>
      <c r="AD16" s="2"/>
      <c r="AE16" s="2"/>
      <c r="AF16" s="373"/>
      <c r="AG16" s="373"/>
      <c r="AH16" s="373"/>
      <c r="AI16" s="329"/>
      <c r="AJ16" s="2"/>
      <c r="AK16" s="2"/>
    </row>
    <row r="17" spans="1:37" ht="17.25" hidden="1">
      <c r="A17" s="1"/>
      <c r="B17" s="68"/>
      <c r="D17" s="66"/>
      <c r="E17">
        <f t="shared" si="2"/>
        <v>15</v>
      </c>
      <c r="F17" t="s">
        <v>69</v>
      </c>
      <c r="G17" t="s">
        <v>70</v>
      </c>
      <c r="H17"/>
      <c r="I17" t="s">
        <v>362</v>
      </c>
      <c r="J17" t="s">
        <v>71</v>
      </c>
      <c r="M17" s="2"/>
      <c r="N17" s="2"/>
      <c r="O17" s="2"/>
      <c r="P17" s="2"/>
      <c r="Q17" s="2"/>
      <c r="R17" s="18" t="s">
        <v>281</v>
      </c>
      <c r="S17" s="18" t="s">
        <v>300</v>
      </c>
      <c r="U17" s="2"/>
      <c r="V17" t="str">
        <f t="shared" si="3"/>
        <v>女子四種競技</v>
      </c>
      <c r="W17" t="str">
        <f t="shared" si="3"/>
        <v>M04W0</v>
      </c>
      <c r="Y17" s="2"/>
      <c r="Z17" s="2"/>
      <c r="AA17" s="2"/>
      <c r="AB17" s="2"/>
      <c r="AC17" s="2"/>
      <c r="AD17" s="2"/>
      <c r="AE17" s="2"/>
      <c r="AF17" s="373"/>
      <c r="AG17" s="373"/>
      <c r="AH17" s="373"/>
      <c r="AI17" s="329"/>
      <c r="AJ17" s="2"/>
      <c r="AK17" s="2"/>
    </row>
    <row r="18" spans="1:37" ht="17.25" hidden="1">
      <c r="A18" s="1"/>
      <c r="B18" s="68"/>
      <c r="D18" s="66"/>
      <c r="E18">
        <f t="shared" si="2"/>
        <v>16</v>
      </c>
      <c r="F18" t="s">
        <v>72</v>
      </c>
      <c r="G18" t="s">
        <v>73</v>
      </c>
      <c r="H18"/>
      <c r="I18" t="s">
        <v>363</v>
      </c>
      <c r="J18" t="s">
        <v>74</v>
      </c>
      <c r="M18" s="2"/>
      <c r="N18" s="2"/>
      <c r="O18" s="2"/>
      <c r="P18" s="2"/>
      <c r="Q18" s="2"/>
      <c r="R18" t="s">
        <v>169</v>
      </c>
      <c r="S18" s="18" t="s">
        <v>301</v>
      </c>
      <c r="U18" s="2"/>
      <c r="V18" t="str">
        <f t="shared" si="3"/>
        <v>4×100mR</v>
      </c>
      <c r="W18" t="str">
        <f t="shared" si="3"/>
        <v>D0400</v>
      </c>
      <c r="X18" s="2"/>
      <c r="Y18" s="2"/>
      <c r="Z18" s="2"/>
      <c r="AA18" s="2"/>
      <c r="AB18" s="2"/>
      <c r="AC18" s="2"/>
      <c r="AD18" s="2"/>
      <c r="AE18" s="2"/>
      <c r="AF18" s="373"/>
      <c r="AG18" s="373"/>
      <c r="AH18" s="373"/>
      <c r="AI18" s="329"/>
      <c r="AJ18" s="2"/>
      <c r="AK18" s="2"/>
    </row>
    <row r="19" spans="1:37" ht="17.25" hidden="1">
      <c r="A19" s="1"/>
      <c r="B19" s="68"/>
      <c r="D19" s="66"/>
      <c r="E19">
        <f t="shared" si="2"/>
        <v>17</v>
      </c>
      <c r="F19" t="s">
        <v>75</v>
      </c>
      <c r="G19" t="s">
        <v>76</v>
      </c>
      <c r="H19"/>
      <c r="I19" t="s">
        <v>364</v>
      </c>
      <c r="J19" t="s">
        <v>77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373"/>
      <c r="AG19" s="373"/>
      <c r="AH19" s="373"/>
      <c r="AI19" s="329"/>
      <c r="AJ19" s="2"/>
      <c r="AK19" s="2"/>
    </row>
    <row r="20" spans="1:37" ht="17.25" hidden="1">
      <c r="A20" s="1"/>
      <c r="B20" s="68"/>
      <c r="D20" s="66"/>
      <c r="E20">
        <f t="shared" si="2"/>
        <v>18</v>
      </c>
      <c r="F20" t="s">
        <v>78</v>
      </c>
      <c r="G20" t="s">
        <v>79</v>
      </c>
      <c r="H20"/>
      <c r="I20" t="s">
        <v>365</v>
      </c>
      <c r="J20" t="s">
        <v>80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373"/>
      <c r="AG20" s="373"/>
      <c r="AH20" s="373"/>
      <c r="AI20" s="329"/>
      <c r="AJ20" s="2"/>
      <c r="AK20" s="2"/>
    </row>
    <row r="21" spans="1:37" ht="17.25" hidden="1">
      <c r="A21" s="1"/>
      <c r="B21" s="68"/>
      <c r="D21" s="66"/>
      <c r="E21">
        <f t="shared" si="2"/>
        <v>19</v>
      </c>
      <c r="F21" t="s">
        <v>81</v>
      </c>
      <c r="G21" t="s">
        <v>82</v>
      </c>
      <c r="H21"/>
      <c r="I21" t="s">
        <v>366</v>
      </c>
      <c r="J21" t="s">
        <v>83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373"/>
      <c r="AG21" s="373"/>
      <c r="AH21" s="373"/>
      <c r="AI21" s="329"/>
      <c r="AJ21" s="2"/>
      <c r="AK21" s="2"/>
    </row>
    <row r="22" spans="1:37" ht="17.25" hidden="1">
      <c r="A22" s="1"/>
      <c r="B22" s="68"/>
      <c r="D22" s="66"/>
      <c r="E22">
        <f t="shared" si="2"/>
        <v>20</v>
      </c>
      <c r="F22" t="s">
        <v>84</v>
      </c>
      <c r="G22" t="s">
        <v>85</v>
      </c>
      <c r="H22"/>
      <c r="I22" t="s">
        <v>367</v>
      </c>
      <c r="J22" t="s">
        <v>86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373"/>
      <c r="AG22" s="373"/>
      <c r="AH22" s="373"/>
      <c r="AI22" s="329"/>
      <c r="AJ22" s="2"/>
      <c r="AK22" s="2"/>
    </row>
    <row r="23" spans="1:37" ht="17.25" hidden="1">
      <c r="A23" s="1"/>
      <c r="B23" s="68"/>
      <c r="D23" s="66"/>
      <c r="E23">
        <f t="shared" si="2"/>
        <v>21</v>
      </c>
      <c r="F23" t="s">
        <v>87</v>
      </c>
      <c r="G23" t="s">
        <v>88</v>
      </c>
      <c r="H23"/>
      <c r="I23" t="s">
        <v>368</v>
      </c>
      <c r="J23" t="s">
        <v>89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373"/>
      <c r="AG23" s="373"/>
      <c r="AH23" s="373"/>
      <c r="AI23" s="329"/>
      <c r="AJ23" s="2"/>
      <c r="AK23" s="2"/>
    </row>
    <row r="24" spans="1:37" ht="17.25" hidden="1">
      <c r="A24" s="1"/>
      <c r="B24" s="68"/>
      <c r="D24" s="66"/>
      <c r="E24">
        <f t="shared" si="2"/>
        <v>22</v>
      </c>
      <c r="F24" t="s">
        <v>90</v>
      </c>
      <c r="G24" t="s">
        <v>91</v>
      </c>
      <c r="H24"/>
      <c r="I24" t="s">
        <v>369</v>
      </c>
      <c r="J24" t="s">
        <v>92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373"/>
      <c r="AG24" s="373"/>
      <c r="AH24" s="373"/>
      <c r="AI24" s="329"/>
      <c r="AJ24" s="2"/>
      <c r="AK24" s="2"/>
    </row>
    <row r="25" spans="1:37" ht="17.25" hidden="1">
      <c r="A25" s="1"/>
      <c r="B25" s="68"/>
      <c r="D25" s="66"/>
      <c r="E25">
        <f t="shared" si="2"/>
        <v>23</v>
      </c>
      <c r="F25" t="s">
        <v>93</v>
      </c>
      <c r="G25" t="s">
        <v>94</v>
      </c>
      <c r="H25"/>
      <c r="I25" t="s">
        <v>370</v>
      </c>
      <c r="J25" t="s">
        <v>95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373"/>
      <c r="AG25" s="373"/>
      <c r="AH25" s="373"/>
      <c r="AI25" s="329"/>
      <c r="AJ25" s="2"/>
      <c r="AK25" s="2"/>
    </row>
    <row r="26" spans="1:37" ht="17.25" hidden="1">
      <c r="A26" s="1"/>
      <c r="B26" s="68"/>
      <c r="D26" s="66"/>
      <c r="E26">
        <f t="shared" si="2"/>
        <v>24</v>
      </c>
      <c r="F26" t="s">
        <v>96</v>
      </c>
      <c r="G26" t="s">
        <v>97</v>
      </c>
      <c r="H26"/>
      <c r="I26" t="s">
        <v>371</v>
      </c>
      <c r="J26" t="s">
        <v>98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373"/>
      <c r="AG26" s="373"/>
      <c r="AH26" s="373"/>
      <c r="AI26" s="329"/>
      <c r="AJ26" s="2"/>
      <c r="AK26" s="2"/>
    </row>
    <row r="27" spans="1:37" ht="17.25" hidden="1">
      <c r="A27" s="1"/>
      <c r="B27" s="68"/>
      <c r="D27" s="66"/>
      <c r="E27">
        <f t="shared" si="2"/>
        <v>25</v>
      </c>
      <c r="F27" t="s">
        <v>99</v>
      </c>
      <c r="G27" t="s">
        <v>100</v>
      </c>
      <c r="H27"/>
      <c r="I27" t="s">
        <v>372</v>
      </c>
      <c r="J27" t="s">
        <v>101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373"/>
      <c r="AG27" s="373"/>
      <c r="AH27" s="373"/>
      <c r="AI27" s="329"/>
      <c r="AJ27" s="2"/>
      <c r="AK27" s="2"/>
    </row>
    <row r="28" spans="1:37" ht="17.25" hidden="1">
      <c r="A28" s="1"/>
      <c r="B28" s="68"/>
      <c r="D28" s="66"/>
      <c r="E28">
        <f t="shared" si="2"/>
        <v>26</v>
      </c>
      <c r="F28" t="s">
        <v>102</v>
      </c>
      <c r="G28" t="s">
        <v>103</v>
      </c>
      <c r="H28"/>
      <c r="I28" t="s">
        <v>373</v>
      </c>
      <c r="J28" t="s">
        <v>104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373"/>
      <c r="AG28" s="373"/>
      <c r="AH28" s="373"/>
      <c r="AI28" s="329"/>
      <c r="AJ28" s="2"/>
      <c r="AK28" s="2"/>
    </row>
    <row r="29" spans="1:37" ht="17.25" hidden="1">
      <c r="A29" s="1"/>
      <c r="B29" s="68"/>
      <c r="D29" s="66"/>
      <c r="E29">
        <f t="shared" si="2"/>
        <v>27</v>
      </c>
      <c r="F29" t="s">
        <v>105</v>
      </c>
      <c r="G29" t="s">
        <v>106</v>
      </c>
      <c r="H29"/>
      <c r="I29" t="s">
        <v>374</v>
      </c>
      <c r="J29" t="s">
        <v>107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373"/>
      <c r="AG29" s="373"/>
      <c r="AH29" s="373"/>
      <c r="AI29" s="329"/>
      <c r="AJ29" s="2"/>
      <c r="AK29" s="2"/>
    </row>
    <row r="30" spans="1:37" ht="17.25" hidden="1">
      <c r="A30" s="1"/>
      <c r="B30" s="68"/>
      <c r="D30" s="66"/>
      <c r="E30">
        <f t="shared" si="2"/>
        <v>28</v>
      </c>
      <c r="F30" t="s">
        <v>108</v>
      </c>
      <c r="G30" t="s">
        <v>109</v>
      </c>
      <c r="H30"/>
      <c r="I30" t="s">
        <v>375</v>
      </c>
      <c r="J30" t="s">
        <v>110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373"/>
      <c r="AG30" s="373"/>
      <c r="AH30" s="373"/>
      <c r="AI30" s="329"/>
      <c r="AJ30" s="2"/>
      <c r="AK30" s="2"/>
    </row>
    <row r="31" spans="1:37" ht="17.25" hidden="1">
      <c r="A31" s="1"/>
      <c r="B31" s="68"/>
      <c r="D31" s="66"/>
      <c r="E31">
        <f t="shared" si="2"/>
        <v>29</v>
      </c>
      <c r="F31" t="s">
        <v>111</v>
      </c>
      <c r="G31" t="s">
        <v>112</v>
      </c>
      <c r="H31"/>
      <c r="I31" t="s">
        <v>376</v>
      </c>
      <c r="J31" t="s">
        <v>113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373"/>
      <c r="AG31" s="373"/>
      <c r="AH31" s="373"/>
      <c r="AI31" s="329"/>
      <c r="AJ31" s="2"/>
      <c r="AK31" s="2"/>
    </row>
    <row r="32" spans="1:37" ht="17.25" hidden="1">
      <c r="A32" s="1"/>
      <c r="B32" s="68"/>
      <c r="D32" s="66"/>
      <c r="E32">
        <f t="shared" si="2"/>
        <v>30</v>
      </c>
      <c r="F32" t="s">
        <v>114</v>
      </c>
      <c r="G32" t="s">
        <v>115</v>
      </c>
      <c r="H32"/>
      <c r="I32" t="s">
        <v>377</v>
      </c>
      <c r="J32" t="s">
        <v>116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373"/>
      <c r="AG32" s="373"/>
      <c r="AH32" s="373"/>
      <c r="AI32" s="329"/>
      <c r="AJ32" s="2"/>
      <c r="AK32" s="2"/>
    </row>
    <row r="33" spans="1:37" ht="17.25" hidden="1">
      <c r="A33" s="1"/>
      <c r="B33" s="68"/>
      <c r="D33" s="66"/>
      <c r="E33">
        <f t="shared" si="2"/>
        <v>31</v>
      </c>
      <c r="F33" t="s">
        <v>117</v>
      </c>
      <c r="G33" t="s">
        <v>118</v>
      </c>
      <c r="H33"/>
      <c r="I33" t="s">
        <v>378</v>
      </c>
      <c r="J33" t="s">
        <v>119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373"/>
      <c r="AG33" s="373"/>
      <c r="AH33" s="373"/>
      <c r="AI33" s="329"/>
      <c r="AJ33" s="2"/>
      <c r="AK33" s="2"/>
    </row>
    <row r="34" spans="1:37" ht="17.25" hidden="1">
      <c r="A34" s="1"/>
      <c r="B34" s="68"/>
      <c r="D34" s="66"/>
      <c r="E34">
        <f t="shared" si="2"/>
        <v>32</v>
      </c>
      <c r="F34" t="s">
        <v>120</v>
      </c>
      <c r="G34" t="s">
        <v>121</v>
      </c>
      <c r="H34"/>
      <c r="I34" t="s">
        <v>379</v>
      </c>
      <c r="J34" t="s">
        <v>122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373"/>
      <c r="AG34" s="373"/>
      <c r="AH34" s="373"/>
      <c r="AI34" s="329"/>
      <c r="AJ34" s="2"/>
      <c r="AK34" s="2"/>
    </row>
    <row r="35" spans="1:37" ht="17.25" hidden="1">
      <c r="A35" s="1"/>
      <c r="B35" s="68"/>
      <c r="D35" s="66"/>
      <c r="E35">
        <f t="shared" si="2"/>
        <v>33</v>
      </c>
      <c r="F35" t="s">
        <v>123</v>
      </c>
      <c r="G35" t="s">
        <v>124</v>
      </c>
      <c r="H35"/>
      <c r="I35" t="s">
        <v>380</v>
      </c>
      <c r="J35" t="s">
        <v>125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329"/>
      <c r="AJ35" s="2"/>
      <c r="AK35" s="2"/>
    </row>
    <row r="36" spans="1:37" ht="17.25" hidden="1">
      <c r="A36" s="1"/>
      <c r="B36" s="68"/>
      <c r="D36" s="66"/>
      <c r="E36">
        <f t="shared" si="2"/>
        <v>34</v>
      </c>
      <c r="F36" t="s">
        <v>126</v>
      </c>
      <c r="G36" t="s">
        <v>127</v>
      </c>
      <c r="H36"/>
      <c r="I36" t="s">
        <v>381</v>
      </c>
      <c r="J36" t="s">
        <v>128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329"/>
      <c r="AJ36" s="2"/>
      <c r="AK36" s="2"/>
    </row>
    <row r="37" spans="1:37" ht="17.25" hidden="1">
      <c r="A37" s="1"/>
      <c r="B37" s="68"/>
      <c r="D37" s="66"/>
      <c r="E37">
        <f t="shared" si="2"/>
        <v>35</v>
      </c>
      <c r="F37" t="s">
        <v>129</v>
      </c>
      <c r="G37" t="s">
        <v>130</v>
      </c>
      <c r="H37"/>
      <c r="I37" t="s">
        <v>382</v>
      </c>
      <c r="J37" t="s">
        <v>131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329"/>
      <c r="AJ37" s="2"/>
      <c r="AK37" s="2"/>
    </row>
    <row r="38" spans="1:37" ht="17.25" hidden="1">
      <c r="A38" s="1"/>
      <c r="B38" s="68"/>
      <c r="D38" s="66"/>
      <c r="E38">
        <f t="shared" si="2"/>
        <v>36</v>
      </c>
      <c r="F38" t="s">
        <v>132</v>
      </c>
      <c r="G38" t="s">
        <v>133</v>
      </c>
      <c r="H38"/>
      <c r="I38" t="s">
        <v>383</v>
      </c>
      <c r="J38" t="s">
        <v>134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329"/>
      <c r="AJ38" s="2"/>
      <c r="AK38" s="2"/>
    </row>
    <row r="39" spans="1:37" ht="17.25" hidden="1">
      <c r="A39" s="1"/>
      <c r="B39" s="68"/>
      <c r="D39" s="66"/>
      <c r="E39">
        <f t="shared" si="2"/>
        <v>37</v>
      </c>
      <c r="F39" t="s">
        <v>135</v>
      </c>
      <c r="G39" t="s">
        <v>136</v>
      </c>
      <c r="H39"/>
      <c r="I39" t="s">
        <v>384</v>
      </c>
      <c r="J39" t="s">
        <v>137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329"/>
      <c r="AJ39" s="2"/>
      <c r="AK39" s="2"/>
    </row>
    <row r="40" spans="1:37" ht="17.25" hidden="1">
      <c r="A40" s="1"/>
      <c r="B40" s="68"/>
      <c r="D40" s="66"/>
      <c r="E40">
        <f t="shared" si="2"/>
        <v>38</v>
      </c>
      <c r="F40" t="s">
        <v>138</v>
      </c>
      <c r="G40" t="s">
        <v>139</v>
      </c>
      <c r="H40"/>
      <c r="I40" t="s">
        <v>385</v>
      </c>
      <c r="J40" t="s">
        <v>140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329"/>
      <c r="AJ40" s="2"/>
      <c r="AK40" s="2"/>
    </row>
    <row r="41" spans="1:37" ht="17.25" hidden="1">
      <c r="A41" s="1"/>
      <c r="B41" s="68"/>
      <c r="D41" s="66"/>
      <c r="E41">
        <f t="shared" si="2"/>
        <v>39</v>
      </c>
      <c r="F41" t="s">
        <v>141</v>
      </c>
      <c r="G41" t="s">
        <v>142</v>
      </c>
      <c r="H41"/>
      <c r="I41" t="s">
        <v>386</v>
      </c>
      <c r="J41" t="s">
        <v>143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329"/>
      <c r="AJ41" s="2"/>
      <c r="AK41" s="2"/>
    </row>
    <row r="42" spans="1:37" ht="17.25" hidden="1">
      <c r="A42" s="1"/>
      <c r="B42" s="68"/>
      <c r="D42" s="66"/>
      <c r="E42">
        <f t="shared" si="2"/>
        <v>40</v>
      </c>
      <c r="F42" t="s">
        <v>144</v>
      </c>
      <c r="G42" t="s">
        <v>145</v>
      </c>
      <c r="H42"/>
      <c r="I42" t="s">
        <v>387</v>
      </c>
      <c r="J42" t="s">
        <v>146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329"/>
      <c r="AJ42" s="2"/>
      <c r="AK42" s="2"/>
    </row>
    <row r="43" spans="1:37" ht="17.25" hidden="1">
      <c r="A43" s="1"/>
      <c r="B43" s="68"/>
      <c r="D43" s="66"/>
      <c r="E43">
        <f t="shared" si="2"/>
        <v>41</v>
      </c>
      <c r="F43" t="s">
        <v>147</v>
      </c>
      <c r="G43" t="s">
        <v>148</v>
      </c>
      <c r="H43"/>
      <c r="I43" t="s">
        <v>388</v>
      </c>
      <c r="J43" t="s">
        <v>149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329"/>
      <c r="AJ43" s="2"/>
      <c r="AK43" s="2"/>
    </row>
    <row r="44" spans="1:37" ht="17.25" hidden="1">
      <c r="A44" s="1"/>
      <c r="B44" s="68"/>
      <c r="D44" s="66"/>
      <c r="E44">
        <f t="shared" si="2"/>
        <v>42</v>
      </c>
      <c r="F44" t="s">
        <v>150</v>
      </c>
      <c r="G44" t="s">
        <v>151</v>
      </c>
      <c r="H44"/>
      <c r="I44" t="s">
        <v>389</v>
      </c>
      <c r="J44" t="s">
        <v>152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329"/>
      <c r="AJ44" s="2"/>
      <c r="AK44" s="2"/>
    </row>
    <row r="45" spans="1:37" ht="17.25" hidden="1">
      <c r="A45" s="1"/>
      <c r="B45" s="68"/>
      <c r="D45" s="66"/>
      <c r="E45">
        <f t="shared" si="2"/>
        <v>43</v>
      </c>
      <c r="F45" t="s">
        <v>153</v>
      </c>
      <c r="G45" t="s">
        <v>154</v>
      </c>
      <c r="H45"/>
      <c r="I45" t="s">
        <v>390</v>
      </c>
      <c r="J45" t="s">
        <v>155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329"/>
      <c r="AJ45" s="2"/>
      <c r="AK45" s="2"/>
    </row>
    <row r="46" spans="1:37" ht="17.25" hidden="1">
      <c r="A46" s="1"/>
      <c r="B46" s="68"/>
      <c r="D46" s="66"/>
      <c r="E46">
        <f t="shared" si="2"/>
        <v>44</v>
      </c>
      <c r="F46" t="s">
        <v>156</v>
      </c>
      <c r="G46" t="s">
        <v>157</v>
      </c>
      <c r="H46"/>
      <c r="I46" t="s">
        <v>391</v>
      </c>
      <c r="J46" t="s">
        <v>158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329"/>
      <c r="AJ46" s="2"/>
      <c r="AK46" s="2"/>
    </row>
    <row r="47" spans="1:37" ht="17.25" hidden="1">
      <c r="A47" s="1"/>
      <c r="B47" s="68"/>
      <c r="D47" s="66"/>
      <c r="E47">
        <f t="shared" si="2"/>
        <v>45</v>
      </c>
      <c r="F47" t="s">
        <v>159</v>
      </c>
      <c r="G47" t="s">
        <v>160</v>
      </c>
      <c r="H47"/>
      <c r="I47" t="s">
        <v>392</v>
      </c>
      <c r="J47" t="s">
        <v>161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329"/>
      <c r="AJ47" s="2"/>
      <c r="AK47" s="2"/>
    </row>
    <row r="48" spans="1:37" ht="17.25" hidden="1">
      <c r="A48" s="1"/>
      <c r="B48" s="68"/>
      <c r="D48" s="66"/>
      <c r="E48">
        <f t="shared" si="2"/>
        <v>46</v>
      </c>
      <c r="F48" t="s">
        <v>162</v>
      </c>
      <c r="G48" t="s">
        <v>163</v>
      </c>
      <c r="H48"/>
      <c r="I48" t="s">
        <v>393</v>
      </c>
      <c r="J48" t="s">
        <v>164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329"/>
      <c r="AJ48" s="2"/>
      <c r="AK48" s="2"/>
    </row>
    <row r="49" spans="1:37" ht="17.25" hidden="1">
      <c r="A49" s="1"/>
      <c r="B49" s="68"/>
      <c r="D49" s="66"/>
      <c r="E49">
        <f t="shared" si="2"/>
        <v>47</v>
      </c>
      <c r="F49" t="s">
        <v>165</v>
      </c>
      <c r="G49" t="s">
        <v>166</v>
      </c>
      <c r="H49"/>
      <c r="I49" t="s">
        <v>394</v>
      </c>
      <c r="J49" t="s">
        <v>167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329"/>
      <c r="AJ49" s="2"/>
      <c r="AK49" s="2"/>
    </row>
    <row r="50" spans="1:37" ht="17.25" hidden="1">
      <c r="A50" s="1"/>
      <c r="B50" s="68"/>
      <c r="C50" s="68"/>
      <c r="D50" s="207"/>
      <c r="E50" s="207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329"/>
      <c r="AJ50" s="2"/>
      <c r="AK50" s="2"/>
    </row>
    <row r="51" spans="1:37" ht="17.25" hidden="1">
      <c r="A51" s="1"/>
      <c r="B51" s="68"/>
      <c r="C51" s="68"/>
      <c r="D51" s="207"/>
      <c r="E51" s="207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329"/>
      <c r="AJ51" s="2"/>
      <c r="AK51" s="2"/>
    </row>
    <row r="52" spans="1:37" ht="17.25" hidden="1">
      <c r="A52" s="1"/>
      <c r="B52" s="68"/>
      <c r="C52" s="68"/>
      <c r="D52" s="207"/>
      <c r="E52" s="207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329"/>
      <c r="AJ52" s="2"/>
      <c r="AK52" s="2"/>
    </row>
    <row r="53" spans="1:37" ht="17.25" hidden="1">
      <c r="A53" s="1"/>
      <c r="B53" s="68"/>
      <c r="C53" s="68"/>
      <c r="D53" s="207"/>
      <c r="E53" s="207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329"/>
      <c r="AJ53" s="2"/>
      <c r="AK53" s="2"/>
    </row>
    <row r="54" spans="1:37" ht="17.25" hidden="1">
      <c r="A54" s="1"/>
      <c r="B54" s="68"/>
      <c r="C54" s="68"/>
      <c r="D54" s="207"/>
      <c r="E54" s="207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329"/>
      <c r="AJ54" s="2"/>
      <c r="AK54" s="2"/>
    </row>
    <row r="55" spans="1:37" ht="17.25" hidden="1">
      <c r="A55" s="1"/>
      <c r="B55" s="68"/>
      <c r="C55" s="68"/>
      <c r="D55" s="207"/>
      <c r="E55" s="207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329"/>
      <c r="AJ55" s="2"/>
      <c r="AK55" s="2"/>
    </row>
    <row r="56" spans="1:37" ht="17.25" hidden="1">
      <c r="A56" s="1"/>
      <c r="B56" s="68"/>
      <c r="C56" s="68"/>
      <c r="D56" s="207"/>
      <c r="E56" s="207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329"/>
      <c r="AJ56" s="2"/>
      <c r="AK56" s="2"/>
    </row>
    <row r="57" spans="1:37" ht="17.25" hidden="1">
      <c r="A57" s="1"/>
      <c r="B57" s="68"/>
      <c r="C57" s="68"/>
      <c r="D57" s="207"/>
      <c r="E57" s="207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329"/>
      <c r="AJ57" s="2"/>
      <c r="AK57" s="2"/>
    </row>
    <row r="58" spans="32:36" ht="14.25" hidden="1">
      <c r="AF58" s="374">
        <v>1</v>
      </c>
      <c r="AG58" s="374"/>
      <c r="AH58" s="374">
        <v>2</v>
      </c>
      <c r="AI58" s="375"/>
      <c r="AJ58" s="374">
        <v>3</v>
      </c>
    </row>
    <row r="59" spans="1:49" s="81" customFormat="1" ht="18" hidden="1" thickBot="1">
      <c r="A59" s="229"/>
      <c r="B59" s="230">
        <v>1</v>
      </c>
      <c r="C59" s="231">
        <f>B59+1</f>
        <v>2</v>
      </c>
      <c r="D59" s="231">
        <f aca="true" t="shared" si="4" ref="D59:AN59">C59+1</f>
        <v>3</v>
      </c>
      <c r="E59" s="231">
        <f t="shared" si="4"/>
        <v>4</v>
      </c>
      <c r="F59" s="231">
        <f t="shared" si="4"/>
        <v>5</v>
      </c>
      <c r="G59" s="231">
        <f t="shared" si="4"/>
        <v>6</v>
      </c>
      <c r="H59" s="231">
        <f t="shared" si="4"/>
        <v>7</v>
      </c>
      <c r="I59" s="231">
        <f t="shared" si="4"/>
        <v>8</v>
      </c>
      <c r="J59" s="231">
        <f t="shared" si="4"/>
        <v>9</v>
      </c>
      <c r="K59" s="231">
        <f t="shared" si="4"/>
        <v>10</v>
      </c>
      <c r="L59" s="231">
        <f t="shared" si="4"/>
        <v>11</v>
      </c>
      <c r="M59" s="231">
        <f t="shared" si="4"/>
        <v>12</v>
      </c>
      <c r="N59" s="231">
        <f t="shared" si="4"/>
        <v>13</v>
      </c>
      <c r="O59" s="231">
        <f t="shared" si="4"/>
        <v>14</v>
      </c>
      <c r="P59" s="231">
        <f t="shared" si="4"/>
        <v>15</v>
      </c>
      <c r="Q59" s="231">
        <f t="shared" si="4"/>
        <v>16</v>
      </c>
      <c r="R59" s="231">
        <f t="shared" si="4"/>
        <v>17</v>
      </c>
      <c r="S59" s="231">
        <f t="shared" si="4"/>
        <v>18</v>
      </c>
      <c r="T59" s="231">
        <f t="shared" si="4"/>
        <v>19</v>
      </c>
      <c r="U59" s="231">
        <f t="shared" si="4"/>
        <v>20</v>
      </c>
      <c r="V59" s="231">
        <f t="shared" si="4"/>
        <v>21</v>
      </c>
      <c r="W59" s="231">
        <f t="shared" si="4"/>
        <v>22</v>
      </c>
      <c r="X59" s="231">
        <f t="shared" si="4"/>
        <v>23</v>
      </c>
      <c r="Y59" s="231">
        <f t="shared" si="4"/>
        <v>24</v>
      </c>
      <c r="Z59" s="231">
        <f t="shared" si="4"/>
        <v>25</v>
      </c>
      <c r="AA59" s="231">
        <f t="shared" si="4"/>
        <v>26</v>
      </c>
      <c r="AB59" s="231">
        <f t="shared" si="4"/>
        <v>27</v>
      </c>
      <c r="AC59" s="231">
        <f t="shared" si="4"/>
        <v>28</v>
      </c>
      <c r="AD59" s="231">
        <f t="shared" si="4"/>
        <v>29</v>
      </c>
      <c r="AE59" s="231">
        <f t="shared" si="4"/>
        <v>30</v>
      </c>
      <c r="AF59" s="231">
        <f t="shared" si="4"/>
        <v>31</v>
      </c>
      <c r="AG59" s="231">
        <f t="shared" si="4"/>
        <v>32</v>
      </c>
      <c r="AH59" s="231">
        <f t="shared" si="4"/>
        <v>33</v>
      </c>
      <c r="AI59" s="323">
        <f>AH59+1</f>
        <v>34</v>
      </c>
      <c r="AJ59" s="231">
        <f>AI59+1</f>
        <v>35</v>
      </c>
      <c r="AK59" s="231">
        <f t="shared" si="4"/>
        <v>36</v>
      </c>
      <c r="AL59" s="231">
        <f t="shared" si="4"/>
        <v>37</v>
      </c>
      <c r="AM59" s="231">
        <f t="shared" si="4"/>
        <v>38</v>
      </c>
      <c r="AN59" s="231">
        <f t="shared" si="4"/>
        <v>39</v>
      </c>
      <c r="AV59" s="73"/>
      <c r="AW59" s="73"/>
    </row>
    <row r="60" spans="1:36" ht="24" thickBot="1">
      <c r="A60" s="1"/>
      <c r="B60" s="69"/>
      <c r="C60" s="69"/>
      <c r="D60" s="208"/>
      <c r="E60" s="208"/>
      <c r="F60" s="450" t="s">
        <v>3</v>
      </c>
      <c r="G60" s="451"/>
      <c r="H60" s="451"/>
      <c r="I60" s="451"/>
      <c r="J60" s="579">
        <f>IF('参加校一覧（様式A-2)'!E3="","",'参加校一覧（様式A-2)'!E3)</f>
      </c>
      <c r="K60" s="580"/>
      <c r="L60" s="35"/>
      <c r="N60" s="5" t="s">
        <v>313</v>
      </c>
      <c r="P60" s="5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330"/>
      <c r="AJ60" s="409" t="s">
        <v>685</v>
      </c>
    </row>
    <row r="61" spans="1:37" ht="18.75" thickBot="1">
      <c r="A61" s="1"/>
      <c r="B61" s="69"/>
      <c r="C61" s="69"/>
      <c r="D61" s="208"/>
      <c r="E61" s="208"/>
      <c r="F61" s="450" t="s">
        <v>7</v>
      </c>
      <c r="G61" s="451"/>
      <c r="H61" s="451"/>
      <c r="I61" s="451"/>
      <c r="J61" s="581">
        <f>IF(J60="","",VLOOKUP(J60,E3:I49,3,FALSE))</f>
      </c>
      <c r="K61" s="582"/>
      <c r="L61" s="204">
        <f>IF(J60="","",VLOOKUP(J60,E2:K49,5,FALSE))</f>
      </c>
      <c r="M61" s="2"/>
      <c r="N61" s="2"/>
      <c r="O61" s="61"/>
      <c r="P61" s="61"/>
      <c r="Q61" s="2"/>
      <c r="R61" s="3"/>
      <c r="S61" s="3"/>
      <c r="T61" s="4"/>
      <c r="U61" s="4"/>
      <c r="V61" s="8"/>
      <c r="W61" s="8"/>
      <c r="X61" s="9"/>
      <c r="Y61" s="8"/>
      <c r="Z61" s="8"/>
      <c r="AA61" s="8"/>
      <c r="AB61" s="8"/>
      <c r="AC61" s="8"/>
      <c r="AD61" s="8"/>
      <c r="AE61" s="8"/>
      <c r="AF61" s="4"/>
      <c r="AG61" s="4"/>
      <c r="AH61" s="4"/>
      <c r="AI61" s="331"/>
      <c r="AJ61" s="4"/>
      <c r="AK61" s="4"/>
    </row>
    <row r="62" spans="1:37" ht="18.75" thickBot="1">
      <c r="A62" s="1"/>
      <c r="B62" s="70"/>
      <c r="C62" s="70"/>
      <c r="D62" s="209"/>
      <c r="E62" s="209"/>
      <c r="F62" s="10"/>
      <c r="G62" s="10"/>
      <c r="H62" s="10"/>
      <c r="I62" s="11"/>
      <c r="J62" s="10"/>
      <c r="K62" s="10"/>
      <c r="L62" s="10"/>
      <c r="M62" s="11"/>
      <c r="N62" s="11"/>
      <c r="O62" s="62"/>
      <c r="P62" s="62"/>
      <c r="Q62" s="11"/>
      <c r="R62" s="12"/>
      <c r="S62" s="12"/>
      <c r="T62" s="13"/>
      <c r="U62" s="13"/>
      <c r="V62" s="14"/>
      <c r="W62" s="14"/>
      <c r="X62" s="15"/>
      <c r="Y62" s="15"/>
      <c r="Z62" s="9"/>
      <c r="AA62" s="9"/>
      <c r="AB62" s="9"/>
      <c r="AC62" s="9"/>
      <c r="AD62" s="9"/>
      <c r="AE62" s="9"/>
      <c r="AF62" s="16"/>
      <c r="AG62" s="16"/>
      <c r="AH62" s="16"/>
      <c r="AI62" s="332"/>
      <c r="AJ62" s="16"/>
      <c r="AK62" s="16"/>
    </row>
    <row r="63" spans="1:49" s="18" customFormat="1" ht="18.75" thickBot="1">
      <c r="A63" s="17"/>
      <c r="B63" s="434" t="s">
        <v>17</v>
      </c>
      <c r="C63" s="434" t="s">
        <v>279</v>
      </c>
      <c r="D63" s="211"/>
      <c r="E63" s="211"/>
      <c r="F63" s="439" t="s">
        <v>18</v>
      </c>
      <c r="G63" s="440"/>
      <c r="H63" s="440"/>
      <c r="I63" s="440"/>
      <c r="J63" s="440"/>
      <c r="K63" s="440"/>
      <c r="L63" s="440"/>
      <c r="M63" s="440"/>
      <c r="N63" s="441"/>
      <c r="O63" s="464" t="s">
        <v>19</v>
      </c>
      <c r="P63" s="464"/>
      <c r="Q63" s="465"/>
      <c r="R63" s="466" t="s">
        <v>20</v>
      </c>
      <c r="S63" s="467"/>
      <c r="T63" s="465"/>
      <c r="U63" s="468"/>
      <c r="V63" s="467" t="s">
        <v>21</v>
      </c>
      <c r="W63" s="467"/>
      <c r="X63" s="465"/>
      <c r="Y63" s="468"/>
      <c r="Z63" s="469" t="s">
        <v>242</v>
      </c>
      <c r="AA63" s="470"/>
      <c r="AB63" s="470"/>
      <c r="AC63" s="470"/>
      <c r="AD63" s="470"/>
      <c r="AE63" s="471"/>
      <c r="AF63" s="472" t="s">
        <v>681</v>
      </c>
      <c r="AG63" s="193"/>
      <c r="AH63" s="460" t="s">
        <v>250</v>
      </c>
      <c r="AI63" s="324"/>
      <c r="AJ63" s="462" t="s">
        <v>251</v>
      </c>
      <c r="AK63" s="476" t="s">
        <v>275</v>
      </c>
      <c r="AV63" s="60"/>
      <c r="AW63" s="60"/>
    </row>
    <row r="64" spans="1:49" s="18" customFormat="1" ht="18">
      <c r="A64" s="17"/>
      <c r="B64" s="435"/>
      <c r="C64" s="437"/>
      <c r="D64" s="212"/>
      <c r="E64" s="212"/>
      <c r="F64" s="478" t="s">
        <v>252</v>
      </c>
      <c r="G64" s="480" t="s">
        <v>253</v>
      </c>
      <c r="H64" s="482" t="s">
        <v>305</v>
      </c>
      <c r="I64" s="442" t="s">
        <v>27</v>
      </c>
      <c r="J64" s="484" t="s">
        <v>244</v>
      </c>
      <c r="K64" s="486" t="s">
        <v>245</v>
      </c>
      <c r="L64" s="488" t="s">
        <v>306</v>
      </c>
      <c r="M64" s="442" t="s">
        <v>243</v>
      </c>
      <c r="N64" s="444" t="s">
        <v>28</v>
      </c>
      <c r="O64" s="489" t="s">
        <v>29</v>
      </c>
      <c r="P64" s="216"/>
      <c r="Q64" s="491" t="s">
        <v>30</v>
      </c>
      <c r="R64" s="575" t="s">
        <v>248</v>
      </c>
      <c r="S64" s="187"/>
      <c r="T64" s="458" t="s">
        <v>255</v>
      </c>
      <c r="U64" s="474" t="s">
        <v>31</v>
      </c>
      <c r="V64" s="446" t="s">
        <v>249</v>
      </c>
      <c r="W64" s="242"/>
      <c r="X64" s="458" t="s">
        <v>255</v>
      </c>
      <c r="Y64" s="474" t="s">
        <v>31</v>
      </c>
      <c r="Z64" s="57" t="s">
        <v>236</v>
      </c>
      <c r="AA64" s="448" t="s">
        <v>235</v>
      </c>
      <c r="AB64" s="58" t="s">
        <v>238</v>
      </c>
      <c r="AC64" s="58" t="s">
        <v>239</v>
      </c>
      <c r="AD64" s="58" t="s">
        <v>240</v>
      </c>
      <c r="AE64" s="577" t="s">
        <v>235</v>
      </c>
      <c r="AF64" s="473"/>
      <c r="AG64" s="194"/>
      <c r="AH64" s="461"/>
      <c r="AI64" s="325"/>
      <c r="AJ64" s="463"/>
      <c r="AK64" s="477"/>
      <c r="AV64" s="60"/>
      <c r="AW64" s="60"/>
    </row>
    <row r="65" spans="1:49" s="18" customFormat="1" ht="18.75" thickBot="1">
      <c r="A65" s="17"/>
      <c r="B65" s="436"/>
      <c r="C65" s="438"/>
      <c r="D65" s="212" t="s">
        <v>303</v>
      </c>
      <c r="E65" s="212" t="s">
        <v>304</v>
      </c>
      <c r="F65" s="479"/>
      <c r="G65" s="481"/>
      <c r="H65" s="483"/>
      <c r="I65" s="443"/>
      <c r="J65" s="485"/>
      <c r="K65" s="487"/>
      <c r="L65" s="483"/>
      <c r="M65" s="443"/>
      <c r="N65" s="445"/>
      <c r="O65" s="490"/>
      <c r="P65" s="217"/>
      <c r="Q65" s="492"/>
      <c r="R65" s="576"/>
      <c r="S65" s="237"/>
      <c r="T65" s="459"/>
      <c r="U65" s="475"/>
      <c r="V65" s="447"/>
      <c r="W65" s="243"/>
      <c r="X65" s="459"/>
      <c r="Y65" s="475"/>
      <c r="Z65" s="57" t="s">
        <v>237</v>
      </c>
      <c r="AA65" s="449"/>
      <c r="AB65" s="58" t="s">
        <v>239</v>
      </c>
      <c r="AC65" s="58" t="s">
        <v>254</v>
      </c>
      <c r="AD65" s="58" t="s">
        <v>241</v>
      </c>
      <c r="AE65" s="578"/>
      <c r="AF65" s="473"/>
      <c r="AG65" s="194"/>
      <c r="AH65" s="461"/>
      <c r="AI65" s="325"/>
      <c r="AJ65" s="463"/>
      <c r="AK65" s="477"/>
      <c r="AV65" s="60"/>
      <c r="AW65" s="60"/>
    </row>
    <row r="66" spans="1:49" s="67" customFormat="1" ht="18">
      <c r="A66" s="287"/>
      <c r="B66" s="186" t="s">
        <v>256</v>
      </c>
      <c r="C66" s="186">
        <v>101</v>
      </c>
      <c r="D66" s="186"/>
      <c r="E66" s="186"/>
      <c r="F66" s="87" t="s">
        <v>257</v>
      </c>
      <c r="G66" s="88" t="s">
        <v>258</v>
      </c>
      <c r="H66" s="202" t="str">
        <f>TRIM(F66)&amp;"　"&amp;TRIM(G66)</f>
        <v>佐藤　芳明</v>
      </c>
      <c r="I66" s="89">
        <v>1</v>
      </c>
      <c r="J66" s="179" t="s">
        <v>260</v>
      </c>
      <c r="K66" s="180" t="s">
        <v>261</v>
      </c>
      <c r="L66" s="91" t="str">
        <f>WIDECHAR(J66)&amp;"　"&amp;WIDECHAR(K66)</f>
        <v>サトウ　ヨシアキ</v>
      </c>
      <c r="M66" s="89" t="s">
        <v>246</v>
      </c>
      <c r="N66" s="90" t="s">
        <v>259</v>
      </c>
      <c r="O66" s="214" t="s">
        <v>169</v>
      </c>
      <c r="P66" s="95" t="str">
        <f aca="true" t="shared" si="5" ref="P66:P129">IF(O66&lt;&gt;"",$S$18,"")</f>
        <v>D0400</v>
      </c>
      <c r="Q66" s="92">
        <v>48.24</v>
      </c>
      <c r="R66" s="93" t="s">
        <v>170</v>
      </c>
      <c r="S66" s="238" t="str">
        <f aca="true" t="shared" si="6" ref="S66:S129">IF(R66="","",VLOOKUP(R66,$R$3:$S$17,2,FALSE))</f>
        <v>A0100</v>
      </c>
      <c r="T66" s="286" t="s">
        <v>326</v>
      </c>
      <c r="U66" s="94" t="s">
        <v>263</v>
      </c>
      <c r="V66" s="91"/>
      <c r="W66" s="95">
        <f aca="true" t="shared" si="7" ref="W66:W129">IF(V66="","",VLOOKUP(V66,$R$3:$S$17,2,FALSE))</f>
      </c>
      <c r="X66" s="95"/>
      <c r="Y66" s="96"/>
      <c r="Z66" s="97"/>
      <c r="AA66" s="98"/>
      <c r="AB66" s="99"/>
      <c r="AC66" s="99"/>
      <c r="AD66" s="99"/>
      <c r="AE66" s="100"/>
      <c r="AF66" s="433" t="s">
        <v>696</v>
      </c>
      <c r="AG66" s="205" t="str">
        <f>J$61&amp;"・"&amp;AF66</f>
        <v>・札幌真駒内曙</v>
      </c>
      <c r="AH66" s="102" t="s">
        <v>697</v>
      </c>
      <c r="AI66" s="326"/>
      <c r="AJ66" s="103" t="s">
        <v>271</v>
      </c>
      <c r="AK66" s="103" t="s">
        <v>13</v>
      </c>
      <c r="AN66" s="65"/>
      <c r="AP66" s="65"/>
      <c r="AV66" s="84"/>
      <c r="AW66" s="84"/>
    </row>
    <row r="67" spans="1:50" s="76" customFormat="1" ht="18.75" thickBot="1">
      <c r="A67" s="288"/>
      <c r="B67" s="289" t="s">
        <v>256</v>
      </c>
      <c r="C67" s="289">
        <v>101</v>
      </c>
      <c r="D67" s="289"/>
      <c r="E67" s="289"/>
      <c r="F67" s="104" t="s">
        <v>264</v>
      </c>
      <c r="G67" s="105" t="s">
        <v>265</v>
      </c>
      <c r="H67" s="203" t="str">
        <f aca="true" t="shared" si="8" ref="H67:H130">TRIM(F67)&amp;"　"&amp;TRIM(G67)</f>
        <v>札幌　花子</v>
      </c>
      <c r="I67" s="106">
        <v>3</v>
      </c>
      <c r="J67" s="181" t="s">
        <v>266</v>
      </c>
      <c r="K67" s="182" t="s">
        <v>267</v>
      </c>
      <c r="L67" s="108" t="str">
        <f aca="true" t="shared" si="9" ref="L67:L130">WIDECHAR(J67)&amp;"　"&amp;WIDECHAR(K67)</f>
        <v>サッポロ　ハナコ</v>
      </c>
      <c r="M67" s="106" t="s">
        <v>247</v>
      </c>
      <c r="N67" s="107"/>
      <c r="O67" s="215"/>
      <c r="P67" s="112">
        <f t="shared" si="5"/>
      </c>
      <c r="Q67" s="109"/>
      <c r="R67" s="110" t="s">
        <v>68</v>
      </c>
      <c r="S67" s="112" t="e">
        <f t="shared" si="6"/>
        <v>#N/A</v>
      </c>
      <c r="T67" s="285" t="s">
        <v>325</v>
      </c>
      <c r="U67" s="111"/>
      <c r="V67" s="284" t="s">
        <v>324</v>
      </c>
      <c r="W67" s="112" t="str">
        <f t="shared" si="7"/>
        <v>A1150</v>
      </c>
      <c r="X67" s="112">
        <v>5211</v>
      </c>
      <c r="Y67" s="113"/>
      <c r="Z67" s="114"/>
      <c r="AA67" s="115"/>
      <c r="AB67" s="116"/>
      <c r="AC67" s="116"/>
      <c r="AD67" s="116"/>
      <c r="AE67" s="117"/>
      <c r="AF67" s="319" t="s">
        <v>341</v>
      </c>
      <c r="AG67" s="206" t="str">
        <f aca="true" t="shared" si="10" ref="AG67:AG130">J$61&amp;"・"&amp;AF67</f>
        <v>・札幌</v>
      </c>
      <c r="AH67" s="320" t="s">
        <v>342</v>
      </c>
      <c r="AI67" s="327"/>
      <c r="AJ67" s="321" t="s">
        <v>343</v>
      </c>
      <c r="AK67" s="118" t="s">
        <v>23</v>
      </c>
      <c r="AN67" s="74"/>
      <c r="AP67" s="74"/>
      <c r="AV67" s="85" t="s">
        <v>277</v>
      </c>
      <c r="AW67" s="85" t="s">
        <v>278</v>
      </c>
      <c r="AX67" s="76" t="s">
        <v>276</v>
      </c>
    </row>
    <row r="68" spans="1:49" s="35" customFormat="1" ht="18">
      <c r="A68" s="290"/>
      <c r="B68" s="291">
        <v>1</v>
      </c>
      <c r="C68" s="291">
        <f>IF(M68="","",J$60*100+SUM(D68:E68))</f>
      </c>
      <c r="D68" s="292">
        <f>IF(M68=D$65,COUNTIF($M$68:$M68,D$65),"")</f>
      </c>
      <c r="E68" s="292">
        <f>IF(M68=E$65,COUNTIF($M$68:$M68,E$65),"")</f>
      </c>
      <c r="F68" s="173"/>
      <c r="G68" s="174"/>
      <c r="H68" s="190" t="str">
        <f t="shared" si="8"/>
        <v>　</v>
      </c>
      <c r="I68" s="164"/>
      <c r="J68" s="183"/>
      <c r="K68" s="174"/>
      <c r="L68" s="190" t="str">
        <f t="shared" si="9"/>
        <v>　</v>
      </c>
      <c r="M68" s="164"/>
      <c r="N68" s="165"/>
      <c r="O68" s="121"/>
      <c r="P68" s="218">
        <f t="shared" si="5"/>
      </c>
      <c r="Q68" s="120"/>
      <c r="R68" s="121"/>
      <c r="S68" s="239">
        <f t="shared" si="6"/>
      </c>
      <c r="T68" s="159"/>
      <c r="U68" s="122"/>
      <c r="V68" s="123"/>
      <c r="W68" s="218">
        <f t="shared" si="7"/>
      </c>
      <c r="X68" s="159"/>
      <c r="Y68" s="119"/>
      <c r="Z68" s="293"/>
      <c r="AA68" s="294"/>
      <c r="AB68" s="294"/>
      <c r="AC68" s="294"/>
      <c r="AD68" s="294"/>
      <c r="AE68" s="295"/>
      <c r="AF68" s="127"/>
      <c r="AG68" s="195" t="str">
        <f t="shared" si="10"/>
        <v>・</v>
      </c>
      <c r="AH68" s="410">
        <f>IF($AF68="","",VLOOKUP($AF68,$AQ$68:$AS$267,AH$58,FALSE))</f>
      </c>
      <c r="AI68" s="411" t="str">
        <f>L$61&amp;"・"&amp;AH68</f>
        <v>・</v>
      </c>
      <c r="AJ68" s="412">
        <f>IF($AF68="","",VLOOKUP($AF68,$AQ$68:$AS$267,AJ$58,FALSE))</f>
      </c>
      <c r="AK68" s="296"/>
      <c r="AP68" s="35" t="str">
        <f>'参加校一覧（様式A-2)'!A10</f>
        <v>01</v>
      </c>
      <c r="AQ68" s="35">
        <f>'参加校一覧（様式A-2)'!B10</f>
        <v>0</v>
      </c>
      <c r="AR68" s="35">
        <f>WIDECHAR('参加校一覧（様式A-2)'!D10)</f>
      </c>
      <c r="AS68" s="35">
        <f>WIDECHAR('参加校一覧（様式A-2)'!E10)</f>
      </c>
      <c r="AV68" s="86">
        <f>COUNTIF($M$68:$M68,AV$67)</f>
        <v>0</v>
      </c>
      <c r="AW68" s="86">
        <f>IF(OR(COUNTIF($M$68:$M68,AW$67)=0,AW67=COUNTIF($M$68:$M68,AW$67)),0,COUNTIF($M$68:$M68,AW$67))</f>
        <v>0</v>
      </c>
    </row>
    <row r="69" spans="1:49" s="18" customFormat="1" ht="18">
      <c r="A69" s="297"/>
      <c r="B69" s="291">
        <v>2</v>
      </c>
      <c r="C69" s="291">
        <f aca="true" t="shared" si="11" ref="C69:C132">IF(M69="","",J$60*100+SUM(D69:E69))</f>
      </c>
      <c r="D69" s="292">
        <f>IF(M69=D$65,COUNTIF($M$68:$M69,D$65),"")</f>
      </c>
      <c r="E69" s="292">
        <f>IF(M69=E$65,COUNTIF($M$68:$M69,E$65),"")</f>
      </c>
      <c r="F69" s="173"/>
      <c r="G69" s="174"/>
      <c r="H69" s="190" t="str">
        <f t="shared" si="8"/>
        <v>　</v>
      </c>
      <c r="I69" s="164"/>
      <c r="J69" s="183"/>
      <c r="K69" s="174"/>
      <c r="L69" s="190" t="str">
        <f t="shared" si="9"/>
        <v>　</v>
      </c>
      <c r="M69" s="164"/>
      <c r="N69" s="165"/>
      <c r="O69" s="121"/>
      <c r="P69" s="218">
        <f t="shared" si="5"/>
      </c>
      <c r="Q69" s="120"/>
      <c r="R69" s="121"/>
      <c r="S69" s="239">
        <f t="shared" si="6"/>
      </c>
      <c r="T69" s="159"/>
      <c r="U69" s="122"/>
      <c r="V69" s="123"/>
      <c r="W69" s="218">
        <f t="shared" si="7"/>
      </c>
      <c r="X69" s="159"/>
      <c r="Y69" s="119"/>
      <c r="Z69" s="293"/>
      <c r="AA69" s="294"/>
      <c r="AB69" s="294"/>
      <c r="AC69" s="294"/>
      <c r="AD69" s="294"/>
      <c r="AE69" s="295"/>
      <c r="AF69" s="130"/>
      <c r="AG69" s="196" t="str">
        <f t="shared" si="10"/>
        <v>・</v>
      </c>
      <c r="AH69" s="413">
        <f aca="true" t="shared" si="12" ref="AH69:AH132">IF($AF69="","",VLOOKUP($AF69,$AQ$68:$AS$267,AH$58,FALSE))</f>
      </c>
      <c r="AI69" s="414" t="str">
        <f aca="true" t="shared" si="13" ref="AI69:AI132">L$61&amp;"・"&amp;AH69</f>
        <v>・</v>
      </c>
      <c r="AJ69" s="415">
        <f aca="true" t="shared" si="14" ref="AJ69:AJ132">IF($AF69="","",VLOOKUP($AF69,$AQ$68:$AS$267,AJ$58,FALSE))</f>
      </c>
      <c r="AK69" s="298"/>
      <c r="AP69" s="35" t="str">
        <f>'参加校一覧（様式A-2)'!A11</f>
        <v>02</v>
      </c>
      <c r="AQ69" s="35">
        <f>'参加校一覧（様式A-2)'!B11</f>
        <v>0</v>
      </c>
      <c r="AR69" s="35">
        <f>WIDECHAR('参加校一覧（様式A-2)'!D11)</f>
      </c>
      <c r="AS69" s="35">
        <f>WIDECHAR('参加校一覧（様式A-2)'!E11)</f>
      </c>
      <c r="AV69" s="86">
        <f>COUNTIF($M$68:$M69,AV$67)</f>
        <v>0</v>
      </c>
      <c r="AW69" s="86">
        <f>COUNTIF($M$68:$M69,AW$67)</f>
        <v>0</v>
      </c>
    </row>
    <row r="70" spans="1:49" s="18" customFormat="1" ht="18">
      <c r="A70" s="297"/>
      <c r="B70" s="291">
        <v>3</v>
      </c>
      <c r="C70" s="291">
        <f t="shared" si="11"/>
      </c>
      <c r="D70" s="292">
        <f>IF(M70=D$65,COUNTIF($M$68:$M70,D$65),"")</f>
      </c>
      <c r="E70" s="292">
        <f>IF(M70=E$65,COUNTIF($M$68:$M70,E$65),"")</f>
      </c>
      <c r="F70" s="173"/>
      <c r="G70" s="174"/>
      <c r="H70" s="190" t="str">
        <f t="shared" si="8"/>
        <v>　</v>
      </c>
      <c r="I70" s="164"/>
      <c r="J70" s="183"/>
      <c r="K70" s="174"/>
      <c r="L70" s="190" t="str">
        <f t="shared" si="9"/>
        <v>　</v>
      </c>
      <c r="M70" s="164"/>
      <c r="N70" s="165"/>
      <c r="O70" s="121"/>
      <c r="P70" s="218">
        <f t="shared" si="5"/>
      </c>
      <c r="Q70" s="120"/>
      <c r="R70" s="121"/>
      <c r="S70" s="239">
        <f t="shared" si="6"/>
      </c>
      <c r="T70" s="159"/>
      <c r="U70" s="122"/>
      <c r="V70" s="123"/>
      <c r="W70" s="218">
        <f t="shared" si="7"/>
      </c>
      <c r="X70" s="159"/>
      <c r="Y70" s="119"/>
      <c r="Z70" s="293"/>
      <c r="AA70" s="294"/>
      <c r="AB70" s="294"/>
      <c r="AC70" s="294"/>
      <c r="AD70" s="294"/>
      <c r="AE70" s="295"/>
      <c r="AF70" s="130"/>
      <c r="AG70" s="196" t="str">
        <f t="shared" si="10"/>
        <v>・</v>
      </c>
      <c r="AH70" s="413">
        <f t="shared" si="12"/>
      </c>
      <c r="AI70" s="414" t="str">
        <f t="shared" si="13"/>
        <v>・</v>
      </c>
      <c r="AJ70" s="415">
        <f t="shared" si="14"/>
      </c>
      <c r="AK70" s="298"/>
      <c r="AP70" s="35" t="str">
        <f>'参加校一覧（様式A-2)'!A12</f>
        <v>03</v>
      </c>
      <c r="AQ70" s="35">
        <f>'参加校一覧（様式A-2)'!B12</f>
        <v>0</v>
      </c>
      <c r="AR70" s="35">
        <f>WIDECHAR('参加校一覧（様式A-2)'!D12)</f>
      </c>
      <c r="AS70" s="35">
        <f>WIDECHAR('参加校一覧（様式A-2)'!E12)</f>
      </c>
      <c r="AV70" s="60"/>
      <c r="AW70" s="60"/>
    </row>
    <row r="71" spans="1:49" s="18" customFormat="1" ht="18">
      <c r="A71" s="297"/>
      <c r="B71" s="291">
        <v>4</v>
      </c>
      <c r="C71" s="291">
        <f t="shared" si="11"/>
      </c>
      <c r="D71" s="292">
        <f>IF(M71=D$65,COUNTIF($M$68:$M71,D$65),"")</f>
      </c>
      <c r="E71" s="292">
        <f>IF(M71=E$65,COUNTIF($M$68:$M71,E$65),"")</f>
      </c>
      <c r="F71" s="173"/>
      <c r="G71" s="174"/>
      <c r="H71" s="190" t="str">
        <f t="shared" si="8"/>
        <v>　</v>
      </c>
      <c r="I71" s="164"/>
      <c r="J71" s="183"/>
      <c r="K71" s="174"/>
      <c r="L71" s="190" t="str">
        <f t="shared" si="9"/>
        <v>　</v>
      </c>
      <c r="M71" s="164"/>
      <c r="N71" s="165"/>
      <c r="O71" s="121"/>
      <c r="P71" s="218">
        <f t="shared" si="5"/>
      </c>
      <c r="Q71" s="120"/>
      <c r="R71" s="121"/>
      <c r="S71" s="239">
        <f t="shared" si="6"/>
      </c>
      <c r="T71" s="159"/>
      <c r="U71" s="122"/>
      <c r="V71" s="123"/>
      <c r="W71" s="218">
        <f t="shared" si="7"/>
      </c>
      <c r="X71" s="159"/>
      <c r="Y71" s="119"/>
      <c r="Z71" s="293"/>
      <c r="AA71" s="294"/>
      <c r="AB71" s="294"/>
      <c r="AC71" s="294"/>
      <c r="AD71" s="294"/>
      <c r="AE71" s="295"/>
      <c r="AF71" s="130"/>
      <c r="AG71" s="196" t="str">
        <f t="shared" si="10"/>
        <v>・</v>
      </c>
      <c r="AH71" s="413">
        <f t="shared" si="12"/>
      </c>
      <c r="AI71" s="414" t="str">
        <f t="shared" si="13"/>
        <v>・</v>
      </c>
      <c r="AJ71" s="415">
        <f t="shared" si="14"/>
      </c>
      <c r="AK71" s="298"/>
      <c r="AP71" s="35" t="str">
        <f>'参加校一覧（様式A-2)'!A13</f>
        <v>04</v>
      </c>
      <c r="AQ71" s="35">
        <f>'参加校一覧（様式A-2)'!B13</f>
        <v>0</v>
      </c>
      <c r="AR71" s="35">
        <f>WIDECHAR('参加校一覧（様式A-2)'!D13)</f>
      </c>
      <c r="AS71" s="35">
        <f>WIDECHAR('参加校一覧（様式A-2)'!E13)</f>
      </c>
      <c r="AV71" s="60"/>
      <c r="AW71" s="60"/>
    </row>
    <row r="72" spans="1:49" s="18" customFormat="1" ht="18">
      <c r="A72" s="297"/>
      <c r="B72" s="299">
        <v>5</v>
      </c>
      <c r="C72" s="299">
        <f t="shared" si="11"/>
      </c>
      <c r="D72" s="300">
        <f>IF(M72=D$65,COUNTIF($M$68:$M72,D$65),"")</f>
      </c>
      <c r="E72" s="300">
        <f>IF(M72=E$65,COUNTIF($M$68:$M72,E$65),"")</f>
      </c>
      <c r="F72" s="175"/>
      <c r="G72" s="176"/>
      <c r="H72" s="191" t="str">
        <f t="shared" si="8"/>
        <v>　</v>
      </c>
      <c r="I72" s="166"/>
      <c r="J72" s="184"/>
      <c r="K72" s="176"/>
      <c r="L72" s="191" t="str">
        <f t="shared" si="9"/>
        <v>　</v>
      </c>
      <c r="M72" s="167"/>
      <c r="N72" s="168"/>
      <c r="O72" s="135"/>
      <c r="P72" s="219">
        <f t="shared" si="5"/>
      </c>
      <c r="Q72" s="134"/>
      <c r="R72" s="135"/>
      <c r="S72" s="240">
        <f t="shared" si="6"/>
      </c>
      <c r="T72" s="160"/>
      <c r="U72" s="136"/>
      <c r="V72" s="137"/>
      <c r="W72" s="234">
        <f t="shared" si="7"/>
      </c>
      <c r="X72" s="160"/>
      <c r="Y72" s="138"/>
      <c r="Z72" s="301"/>
      <c r="AA72" s="302"/>
      <c r="AB72" s="302"/>
      <c r="AC72" s="302"/>
      <c r="AD72" s="302"/>
      <c r="AE72" s="303"/>
      <c r="AF72" s="139"/>
      <c r="AG72" s="197" t="str">
        <f t="shared" si="10"/>
        <v>・</v>
      </c>
      <c r="AH72" s="416">
        <f t="shared" si="12"/>
      </c>
      <c r="AI72" s="417" t="str">
        <f t="shared" si="13"/>
        <v>・</v>
      </c>
      <c r="AJ72" s="418">
        <f t="shared" si="14"/>
      </c>
      <c r="AK72" s="304"/>
      <c r="AP72" s="35" t="str">
        <f>'参加校一覧（様式A-2)'!A14</f>
        <v>05</v>
      </c>
      <c r="AQ72" s="35">
        <f>'参加校一覧（様式A-2)'!B14</f>
        <v>0</v>
      </c>
      <c r="AR72" s="35">
        <f>WIDECHAR('参加校一覧（様式A-2)'!D14)</f>
      </c>
      <c r="AS72" s="35">
        <f>WIDECHAR('参加校一覧（様式A-2)'!E14)</f>
      </c>
      <c r="AV72" s="60"/>
      <c r="AW72" s="60"/>
    </row>
    <row r="73" spans="1:49" s="18" customFormat="1" ht="18">
      <c r="A73" s="297"/>
      <c r="B73" s="291">
        <v>6</v>
      </c>
      <c r="C73" s="291">
        <f t="shared" si="11"/>
      </c>
      <c r="D73" s="292">
        <f>IF(M73=D$65,COUNTIF($M$68:$M73,D$65),"")</f>
      </c>
      <c r="E73" s="292">
        <f>IF(M73=E$65,COUNTIF($M$68:$M73,E$65),"")</f>
      </c>
      <c r="F73" s="173"/>
      <c r="G73" s="174"/>
      <c r="H73" s="190" t="str">
        <f t="shared" si="8"/>
        <v>　</v>
      </c>
      <c r="I73" s="164"/>
      <c r="J73" s="183"/>
      <c r="K73" s="174"/>
      <c r="L73" s="190" t="str">
        <f t="shared" si="9"/>
        <v>　</v>
      </c>
      <c r="M73" s="169"/>
      <c r="N73" s="170"/>
      <c r="O73" s="121"/>
      <c r="P73" s="233">
        <f t="shared" si="5"/>
      </c>
      <c r="Q73" s="120"/>
      <c r="R73" s="121"/>
      <c r="S73" s="239">
        <f t="shared" si="6"/>
      </c>
      <c r="T73" s="159"/>
      <c r="U73" s="122"/>
      <c r="V73" s="123"/>
      <c r="W73" s="218">
        <f t="shared" si="7"/>
      </c>
      <c r="X73" s="159"/>
      <c r="Y73" s="119"/>
      <c r="Z73" s="293"/>
      <c r="AA73" s="294"/>
      <c r="AB73" s="294"/>
      <c r="AC73" s="294"/>
      <c r="AD73" s="294"/>
      <c r="AE73" s="295"/>
      <c r="AF73" s="140"/>
      <c r="AG73" s="198" t="str">
        <f t="shared" si="10"/>
        <v>・</v>
      </c>
      <c r="AH73" s="419">
        <f t="shared" si="12"/>
      </c>
      <c r="AI73" s="420" t="str">
        <f t="shared" si="13"/>
        <v>・</v>
      </c>
      <c r="AJ73" s="421">
        <f t="shared" si="14"/>
      </c>
      <c r="AK73" s="305"/>
      <c r="AP73" s="35" t="str">
        <f>'参加校一覧（様式A-2)'!A15</f>
        <v>06</v>
      </c>
      <c r="AQ73" s="35">
        <f>'参加校一覧（様式A-2)'!B15</f>
        <v>0</v>
      </c>
      <c r="AR73" s="35">
        <f>WIDECHAR('参加校一覧（様式A-2)'!D15)</f>
      </c>
      <c r="AS73" s="35">
        <f>WIDECHAR('参加校一覧（様式A-2)'!E15)</f>
      </c>
      <c r="AV73" s="60"/>
      <c r="AW73" s="60"/>
    </row>
    <row r="74" spans="1:49" s="18" customFormat="1" ht="18">
      <c r="A74" s="297"/>
      <c r="B74" s="291">
        <v>7</v>
      </c>
      <c r="C74" s="291">
        <f t="shared" si="11"/>
      </c>
      <c r="D74" s="292">
        <f>IF(M74=D$65,COUNTIF($M$68:$M74,D$65),"")</f>
      </c>
      <c r="E74" s="292">
        <f>IF(M74=E$65,COUNTIF($M$68:$M74,E$65),"")</f>
      </c>
      <c r="F74" s="173"/>
      <c r="G74" s="174"/>
      <c r="H74" s="190" t="str">
        <f t="shared" si="8"/>
        <v>　</v>
      </c>
      <c r="I74" s="164"/>
      <c r="J74" s="183"/>
      <c r="K74" s="174"/>
      <c r="L74" s="190" t="str">
        <f t="shared" si="9"/>
        <v>　</v>
      </c>
      <c r="M74" s="164"/>
      <c r="N74" s="165"/>
      <c r="O74" s="121"/>
      <c r="P74" s="218">
        <f t="shared" si="5"/>
      </c>
      <c r="Q74" s="120"/>
      <c r="R74" s="121"/>
      <c r="S74" s="239">
        <f t="shared" si="6"/>
      </c>
      <c r="T74" s="159"/>
      <c r="U74" s="122"/>
      <c r="V74" s="123"/>
      <c r="W74" s="218">
        <f t="shared" si="7"/>
      </c>
      <c r="X74" s="159"/>
      <c r="Y74" s="119"/>
      <c r="Z74" s="293"/>
      <c r="AA74" s="294"/>
      <c r="AB74" s="294"/>
      <c r="AC74" s="294"/>
      <c r="AD74" s="294"/>
      <c r="AE74" s="295"/>
      <c r="AF74" s="130"/>
      <c r="AG74" s="196" t="str">
        <f t="shared" si="10"/>
        <v>・</v>
      </c>
      <c r="AH74" s="413">
        <f t="shared" si="12"/>
      </c>
      <c r="AI74" s="414" t="str">
        <f t="shared" si="13"/>
        <v>・</v>
      </c>
      <c r="AJ74" s="415">
        <f t="shared" si="14"/>
      </c>
      <c r="AK74" s="298"/>
      <c r="AP74" s="35" t="str">
        <f>'参加校一覧（様式A-2)'!A16</f>
        <v>07</v>
      </c>
      <c r="AQ74" s="35">
        <f>'参加校一覧（様式A-2)'!B16</f>
        <v>0</v>
      </c>
      <c r="AR74" s="35">
        <f>WIDECHAR('参加校一覧（様式A-2)'!D16)</f>
      </c>
      <c r="AS74" s="35">
        <f>WIDECHAR('参加校一覧（様式A-2)'!E16)</f>
      </c>
      <c r="AV74" s="60"/>
      <c r="AW74" s="60"/>
    </row>
    <row r="75" spans="1:49" s="18" customFormat="1" ht="18">
      <c r="A75" s="297"/>
      <c r="B75" s="291">
        <v>8</v>
      </c>
      <c r="C75" s="291">
        <f t="shared" si="11"/>
      </c>
      <c r="D75" s="292">
        <f>IF(M75=D$65,COUNTIF($M$68:$M75,D$65),"")</f>
      </c>
      <c r="E75" s="292">
        <f>IF(M75=E$65,COUNTIF($M$68:$M75,E$65),"")</f>
      </c>
      <c r="F75" s="173"/>
      <c r="G75" s="174"/>
      <c r="H75" s="190" t="str">
        <f t="shared" si="8"/>
        <v>　</v>
      </c>
      <c r="I75" s="164"/>
      <c r="J75" s="183"/>
      <c r="K75" s="174"/>
      <c r="L75" s="190" t="str">
        <f t="shared" si="9"/>
        <v>　</v>
      </c>
      <c r="M75" s="164"/>
      <c r="N75" s="165"/>
      <c r="O75" s="121"/>
      <c r="P75" s="218">
        <f t="shared" si="5"/>
      </c>
      <c r="Q75" s="120"/>
      <c r="R75" s="121"/>
      <c r="S75" s="239">
        <f t="shared" si="6"/>
      </c>
      <c r="T75" s="159"/>
      <c r="U75" s="122"/>
      <c r="V75" s="123"/>
      <c r="W75" s="218">
        <f t="shared" si="7"/>
      </c>
      <c r="X75" s="159"/>
      <c r="Y75" s="119"/>
      <c r="Z75" s="293"/>
      <c r="AA75" s="294"/>
      <c r="AB75" s="294"/>
      <c r="AC75" s="294"/>
      <c r="AD75" s="294"/>
      <c r="AE75" s="295"/>
      <c r="AF75" s="130"/>
      <c r="AG75" s="196" t="str">
        <f t="shared" si="10"/>
        <v>・</v>
      </c>
      <c r="AH75" s="413">
        <f t="shared" si="12"/>
      </c>
      <c r="AI75" s="414" t="str">
        <f t="shared" si="13"/>
        <v>・</v>
      </c>
      <c r="AJ75" s="415">
        <f t="shared" si="14"/>
      </c>
      <c r="AK75" s="298"/>
      <c r="AP75" s="35" t="str">
        <f>'参加校一覧（様式A-2)'!A17</f>
        <v>08</v>
      </c>
      <c r="AQ75" s="35">
        <f>'参加校一覧（様式A-2)'!B17</f>
        <v>0</v>
      </c>
      <c r="AR75" s="35">
        <f>WIDECHAR('参加校一覧（様式A-2)'!D17)</f>
      </c>
      <c r="AS75" s="35">
        <f>WIDECHAR('参加校一覧（様式A-2)'!E17)</f>
      </c>
      <c r="AV75" s="60"/>
      <c r="AW75" s="60"/>
    </row>
    <row r="76" spans="1:49" s="18" customFormat="1" ht="18">
      <c r="A76" s="297"/>
      <c r="B76" s="291">
        <v>9</v>
      </c>
      <c r="C76" s="291">
        <f t="shared" si="11"/>
      </c>
      <c r="D76" s="292">
        <f>IF(M76=D$65,COUNTIF($M$68:$M76,D$65),"")</f>
      </c>
      <c r="E76" s="292">
        <f>IF(M76=E$65,COUNTIF($M$68:$M76,E$65),"")</f>
      </c>
      <c r="F76" s="173"/>
      <c r="G76" s="174"/>
      <c r="H76" s="190" t="str">
        <f t="shared" si="8"/>
        <v>　</v>
      </c>
      <c r="I76" s="164"/>
      <c r="J76" s="183"/>
      <c r="K76" s="174"/>
      <c r="L76" s="190" t="str">
        <f t="shared" si="9"/>
        <v>　</v>
      </c>
      <c r="M76" s="164"/>
      <c r="N76" s="165"/>
      <c r="O76" s="121"/>
      <c r="P76" s="218">
        <f t="shared" si="5"/>
      </c>
      <c r="Q76" s="120"/>
      <c r="R76" s="121"/>
      <c r="S76" s="239">
        <f t="shared" si="6"/>
      </c>
      <c r="T76" s="159"/>
      <c r="U76" s="122"/>
      <c r="V76" s="123"/>
      <c r="W76" s="218">
        <f t="shared" si="7"/>
      </c>
      <c r="X76" s="159"/>
      <c r="Y76" s="119"/>
      <c r="Z76" s="293"/>
      <c r="AA76" s="294"/>
      <c r="AB76" s="294"/>
      <c r="AC76" s="294"/>
      <c r="AD76" s="294"/>
      <c r="AE76" s="295"/>
      <c r="AF76" s="130"/>
      <c r="AG76" s="196" t="str">
        <f t="shared" si="10"/>
        <v>・</v>
      </c>
      <c r="AH76" s="413">
        <f t="shared" si="12"/>
      </c>
      <c r="AI76" s="414" t="str">
        <f t="shared" si="13"/>
        <v>・</v>
      </c>
      <c r="AJ76" s="415">
        <f t="shared" si="14"/>
      </c>
      <c r="AK76" s="298"/>
      <c r="AP76" s="35" t="str">
        <f>'参加校一覧（様式A-2)'!A18</f>
        <v>09</v>
      </c>
      <c r="AQ76" s="35">
        <f>'参加校一覧（様式A-2)'!B18</f>
        <v>0</v>
      </c>
      <c r="AR76" s="35">
        <f>WIDECHAR('参加校一覧（様式A-2)'!D18)</f>
      </c>
      <c r="AS76" s="35">
        <f>WIDECHAR('参加校一覧（様式A-2)'!E18)</f>
      </c>
      <c r="AV76" s="60"/>
      <c r="AW76" s="60"/>
    </row>
    <row r="77" spans="1:49" s="18" customFormat="1" ht="18.75" thickBot="1">
      <c r="A77" s="297"/>
      <c r="B77" s="306">
        <v>10</v>
      </c>
      <c r="C77" s="306">
        <f t="shared" si="11"/>
      </c>
      <c r="D77" s="307">
        <f>IF(M77=D$65,COUNTIF($M$68:$M77,D$65),"")</f>
      </c>
      <c r="E77" s="307">
        <f>IF(M77=E$65,COUNTIF($M$68:$M77,E$65),"")</f>
      </c>
      <c r="F77" s="177"/>
      <c r="G77" s="178"/>
      <c r="H77" s="192" t="str">
        <f t="shared" si="8"/>
        <v>　</v>
      </c>
      <c r="I77" s="171"/>
      <c r="J77" s="185"/>
      <c r="K77" s="178"/>
      <c r="L77" s="192" t="str">
        <f t="shared" si="9"/>
        <v>　</v>
      </c>
      <c r="M77" s="171"/>
      <c r="N77" s="172"/>
      <c r="O77" s="142"/>
      <c r="P77" s="220">
        <f t="shared" si="5"/>
      </c>
      <c r="Q77" s="141"/>
      <c r="R77" s="142"/>
      <c r="S77" s="241">
        <f t="shared" si="6"/>
      </c>
      <c r="T77" s="161"/>
      <c r="U77" s="143"/>
      <c r="V77" s="144"/>
      <c r="W77" s="220">
        <f t="shared" si="7"/>
      </c>
      <c r="X77" s="161"/>
      <c r="Y77" s="145"/>
      <c r="Z77" s="308"/>
      <c r="AA77" s="309"/>
      <c r="AB77" s="309"/>
      <c r="AC77" s="309"/>
      <c r="AD77" s="309"/>
      <c r="AE77" s="310"/>
      <c r="AF77" s="146"/>
      <c r="AG77" s="199" t="str">
        <f t="shared" si="10"/>
        <v>・</v>
      </c>
      <c r="AH77" s="422">
        <f t="shared" si="12"/>
      </c>
      <c r="AI77" s="423" t="str">
        <f t="shared" si="13"/>
        <v>・</v>
      </c>
      <c r="AJ77" s="424">
        <f t="shared" si="14"/>
      </c>
      <c r="AK77" s="311"/>
      <c r="AP77" s="35" t="str">
        <f>'参加校一覧（様式A-2)'!A19</f>
        <v>10</v>
      </c>
      <c r="AQ77" s="35">
        <f>'参加校一覧（様式A-2)'!B19</f>
        <v>0</v>
      </c>
      <c r="AR77" s="35">
        <f>WIDECHAR('参加校一覧（様式A-2)'!D19)</f>
      </c>
      <c r="AS77" s="35">
        <f>WIDECHAR('参加校一覧（様式A-2)'!E19)</f>
      </c>
      <c r="AV77" s="60"/>
      <c r="AW77" s="60"/>
    </row>
    <row r="78" spans="1:49" s="18" customFormat="1" ht="18">
      <c r="A78" s="297"/>
      <c r="B78" s="291">
        <v>11</v>
      </c>
      <c r="C78" s="291">
        <f t="shared" si="11"/>
      </c>
      <c r="D78" s="292">
        <f>IF(M78=D$65,COUNTIF($M$68:$M78,D$65),"")</f>
      </c>
      <c r="E78" s="292">
        <f>IF(M78=E$65,COUNTIF($M$68:$M78,E$65),"")</f>
      </c>
      <c r="F78" s="173"/>
      <c r="G78" s="174"/>
      <c r="H78" s="190" t="str">
        <f t="shared" si="8"/>
        <v>　</v>
      </c>
      <c r="I78" s="164"/>
      <c r="J78" s="183"/>
      <c r="K78" s="174"/>
      <c r="L78" s="190" t="str">
        <f t="shared" si="9"/>
        <v>　</v>
      </c>
      <c r="M78" s="164"/>
      <c r="N78" s="165"/>
      <c r="O78" s="121"/>
      <c r="P78" s="218">
        <f t="shared" si="5"/>
      </c>
      <c r="Q78" s="120"/>
      <c r="R78" s="121"/>
      <c r="S78" s="239">
        <f t="shared" si="6"/>
      </c>
      <c r="T78" s="159"/>
      <c r="U78" s="122"/>
      <c r="V78" s="123"/>
      <c r="W78" s="218">
        <f t="shared" si="7"/>
      </c>
      <c r="X78" s="159"/>
      <c r="Y78" s="386"/>
      <c r="Z78" s="387"/>
      <c r="AA78" s="388"/>
      <c r="AB78" s="388"/>
      <c r="AC78" s="388"/>
      <c r="AD78" s="388"/>
      <c r="AE78" s="389"/>
      <c r="AF78" s="149"/>
      <c r="AG78" s="200" t="str">
        <f t="shared" si="10"/>
        <v>・</v>
      </c>
      <c r="AH78" s="425">
        <f t="shared" si="12"/>
      </c>
      <c r="AI78" s="426" t="str">
        <f t="shared" si="13"/>
        <v>・</v>
      </c>
      <c r="AJ78" s="427">
        <f t="shared" si="14"/>
      </c>
      <c r="AK78" s="312"/>
      <c r="AP78" s="35" t="str">
        <f>'参加校一覧（様式A-2)'!A20</f>
        <v>11</v>
      </c>
      <c r="AQ78" s="35">
        <f>'参加校一覧（様式A-2)'!B20</f>
        <v>0</v>
      </c>
      <c r="AR78" s="35">
        <f>WIDECHAR('参加校一覧（様式A-2)'!D20)</f>
      </c>
      <c r="AS78" s="35">
        <f>WIDECHAR('参加校一覧（様式A-2)'!E20)</f>
      </c>
      <c r="AV78" s="60"/>
      <c r="AW78" s="60"/>
    </row>
    <row r="79" spans="1:49" s="18" customFormat="1" ht="18">
      <c r="A79" s="297"/>
      <c r="B79" s="291">
        <v>12</v>
      </c>
      <c r="C79" s="291">
        <f t="shared" si="11"/>
      </c>
      <c r="D79" s="292">
        <f>IF(M79=D$65,COUNTIF($M$68:$M79,D$65),"")</f>
      </c>
      <c r="E79" s="292">
        <f>IF(M79=E$65,COUNTIF($M$68:$M79,E$65),"")</f>
      </c>
      <c r="F79" s="173"/>
      <c r="G79" s="174"/>
      <c r="H79" s="190" t="str">
        <f t="shared" si="8"/>
        <v>　</v>
      </c>
      <c r="I79" s="164"/>
      <c r="J79" s="183"/>
      <c r="K79" s="174"/>
      <c r="L79" s="190" t="str">
        <f t="shared" si="9"/>
        <v>　</v>
      </c>
      <c r="M79" s="164"/>
      <c r="N79" s="165"/>
      <c r="O79" s="121"/>
      <c r="P79" s="218">
        <f t="shared" si="5"/>
      </c>
      <c r="Q79" s="120"/>
      <c r="R79" s="121"/>
      <c r="S79" s="239">
        <f t="shared" si="6"/>
      </c>
      <c r="T79" s="159"/>
      <c r="U79" s="122"/>
      <c r="V79" s="123"/>
      <c r="W79" s="218">
        <f t="shared" si="7"/>
      </c>
      <c r="X79" s="159"/>
      <c r="Y79" s="120"/>
      <c r="Z79" s="293"/>
      <c r="AA79" s="294"/>
      <c r="AB79" s="294"/>
      <c r="AC79" s="294"/>
      <c r="AD79" s="294"/>
      <c r="AE79" s="295"/>
      <c r="AF79" s="130"/>
      <c r="AG79" s="196" t="str">
        <f t="shared" si="10"/>
        <v>・</v>
      </c>
      <c r="AH79" s="413">
        <f t="shared" si="12"/>
      </c>
      <c r="AI79" s="414" t="str">
        <f t="shared" si="13"/>
        <v>・</v>
      </c>
      <c r="AJ79" s="415">
        <f t="shared" si="14"/>
      </c>
      <c r="AK79" s="298"/>
      <c r="AP79" s="35" t="str">
        <f>'参加校一覧（様式A-2)'!A21</f>
        <v>12</v>
      </c>
      <c r="AQ79" s="35">
        <f>'参加校一覧（様式A-2)'!B21</f>
        <v>0</v>
      </c>
      <c r="AR79" s="35">
        <f>WIDECHAR('参加校一覧（様式A-2)'!D21)</f>
      </c>
      <c r="AS79" s="35">
        <f>WIDECHAR('参加校一覧（様式A-2)'!E21)</f>
      </c>
      <c r="AV79" s="60"/>
      <c r="AW79" s="60"/>
    </row>
    <row r="80" spans="1:49" s="18" customFormat="1" ht="18">
      <c r="A80" s="297"/>
      <c r="B80" s="291">
        <v>13</v>
      </c>
      <c r="C80" s="291">
        <f t="shared" si="11"/>
      </c>
      <c r="D80" s="292">
        <f>IF(M80=D$65,COUNTIF($M$68:$M80,D$65),"")</f>
      </c>
      <c r="E80" s="292">
        <f>IF(M80=E$65,COUNTIF($M$68:$M80,E$65),"")</f>
      </c>
      <c r="F80" s="173"/>
      <c r="G80" s="174"/>
      <c r="H80" s="190" t="str">
        <f t="shared" si="8"/>
        <v>　</v>
      </c>
      <c r="I80" s="164"/>
      <c r="J80" s="183"/>
      <c r="K80" s="174"/>
      <c r="L80" s="190" t="str">
        <f t="shared" si="9"/>
        <v>　</v>
      </c>
      <c r="M80" s="164"/>
      <c r="N80" s="165"/>
      <c r="O80" s="121"/>
      <c r="P80" s="218">
        <f t="shared" si="5"/>
      </c>
      <c r="Q80" s="120"/>
      <c r="R80" s="121"/>
      <c r="S80" s="239">
        <f t="shared" si="6"/>
      </c>
      <c r="T80" s="159"/>
      <c r="U80" s="122"/>
      <c r="V80" s="123"/>
      <c r="W80" s="218">
        <f t="shared" si="7"/>
      </c>
      <c r="X80" s="159"/>
      <c r="Y80" s="120"/>
      <c r="Z80" s="293"/>
      <c r="AA80" s="294"/>
      <c r="AB80" s="294"/>
      <c r="AC80" s="294"/>
      <c r="AD80" s="294"/>
      <c r="AE80" s="295"/>
      <c r="AF80" s="130"/>
      <c r="AG80" s="196" t="str">
        <f t="shared" si="10"/>
        <v>・</v>
      </c>
      <c r="AH80" s="413">
        <f t="shared" si="12"/>
      </c>
      <c r="AI80" s="414" t="str">
        <f t="shared" si="13"/>
        <v>・</v>
      </c>
      <c r="AJ80" s="415">
        <f t="shared" si="14"/>
      </c>
      <c r="AK80" s="298"/>
      <c r="AP80" s="35" t="str">
        <f>'参加校一覧（様式A-2)'!A22</f>
        <v>13</v>
      </c>
      <c r="AQ80" s="35">
        <f>'参加校一覧（様式A-2)'!B22</f>
        <v>0</v>
      </c>
      <c r="AR80" s="35">
        <f>WIDECHAR('参加校一覧（様式A-2)'!D22)</f>
      </c>
      <c r="AS80" s="35">
        <f>WIDECHAR('参加校一覧（様式A-2)'!E22)</f>
      </c>
      <c r="AV80" s="60"/>
      <c r="AW80" s="60"/>
    </row>
    <row r="81" spans="1:49" s="18" customFormat="1" ht="18">
      <c r="A81" s="297"/>
      <c r="B81" s="291">
        <v>14</v>
      </c>
      <c r="C81" s="291">
        <f t="shared" si="11"/>
      </c>
      <c r="D81" s="292">
        <f>IF(M81=D$65,COUNTIF($M$68:$M81,D$65),"")</f>
      </c>
      <c r="E81" s="292">
        <f>IF(M81=E$65,COUNTIF($M$68:$M81,E$65),"")</f>
      </c>
      <c r="F81" s="173"/>
      <c r="G81" s="174"/>
      <c r="H81" s="190" t="str">
        <f t="shared" si="8"/>
        <v>　</v>
      </c>
      <c r="I81" s="164"/>
      <c r="J81" s="183"/>
      <c r="K81" s="174"/>
      <c r="L81" s="190" t="str">
        <f t="shared" si="9"/>
        <v>　</v>
      </c>
      <c r="M81" s="164"/>
      <c r="N81" s="165"/>
      <c r="O81" s="121"/>
      <c r="P81" s="218">
        <f t="shared" si="5"/>
      </c>
      <c r="Q81" s="120"/>
      <c r="R81" s="121"/>
      <c r="S81" s="239">
        <f t="shared" si="6"/>
      </c>
      <c r="T81" s="159"/>
      <c r="U81" s="122"/>
      <c r="V81" s="123"/>
      <c r="W81" s="218">
        <f t="shared" si="7"/>
      </c>
      <c r="X81" s="159"/>
      <c r="Y81" s="120"/>
      <c r="Z81" s="293"/>
      <c r="AA81" s="294"/>
      <c r="AB81" s="294"/>
      <c r="AC81" s="294"/>
      <c r="AD81" s="294"/>
      <c r="AE81" s="295"/>
      <c r="AF81" s="130"/>
      <c r="AG81" s="196" t="str">
        <f t="shared" si="10"/>
        <v>・</v>
      </c>
      <c r="AH81" s="413">
        <f t="shared" si="12"/>
      </c>
      <c r="AI81" s="414" t="str">
        <f t="shared" si="13"/>
        <v>・</v>
      </c>
      <c r="AJ81" s="415">
        <f t="shared" si="14"/>
      </c>
      <c r="AK81" s="298"/>
      <c r="AP81" s="35" t="str">
        <f>'参加校一覧（様式A-2)'!A23</f>
        <v>14</v>
      </c>
      <c r="AQ81" s="35">
        <f>'参加校一覧（様式A-2)'!B23</f>
        <v>0</v>
      </c>
      <c r="AR81" s="35">
        <f>WIDECHAR('参加校一覧（様式A-2)'!D23)</f>
      </c>
      <c r="AS81" s="35">
        <f>WIDECHAR('参加校一覧（様式A-2)'!E23)</f>
      </c>
      <c r="AV81" s="60"/>
      <c r="AW81" s="60"/>
    </row>
    <row r="82" spans="1:49" s="18" customFormat="1" ht="18">
      <c r="A82" s="297"/>
      <c r="B82" s="299">
        <v>15</v>
      </c>
      <c r="C82" s="299">
        <f t="shared" si="11"/>
      </c>
      <c r="D82" s="300">
        <f>IF(M82=D$65,COUNTIF($M$68:$M82,D$65),"")</f>
      </c>
      <c r="E82" s="300">
        <f>IF(M82=E$65,COUNTIF($M$68:$M82,E$65),"")</f>
      </c>
      <c r="F82" s="175"/>
      <c r="G82" s="176"/>
      <c r="H82" s="191" t="str">
        <f t="shared" si="8"/>
        <v>　</v>
      </c>
      <c r="I82" s="166"/>
      <c r="J82" s="184"/>
      <c r="K82" s="176"/>
      <c r="L82" s="191" t="str">
        <f t="shared" si="9"/>
        <v>　</v>
      </c>
      <c r="M82" s="167"/>
      <c r="N82" s="168"/>
      <c r="O82" s="135"/>
      <c r="P82" s="234">
        <f t="shared" si="5"/>
      </c>
      <c r="Q82" s="134"/>
      <c r="R82" s="135"/>
      <c r="S82" s="240">
        <f t="shared" si="6"/>
      </c>
      <c r="T82" s="160"/>
      <c r="U82" s="136"/>
      <c r="V82" s="137"/>
      <c r="W82" s="234">
        <f t="shared" si="7"/>
      </c>
      <c r="X82" s="160"/>
      <c r="Y82" s="134"/>
      <c r="Z82" s="301"/>
      <c r="AA82" s="302"/>
      <c r="AB82" s="302"/>
      <c r="AC82" s="302"/>
      <c r="AD82" s="302"/>
      <c r="AE82" s="303"/>
      <c r="AF82" s="139"/>
      <c r="AG82" s="201" t="str">
        <f t="shared" si="10"/>
        <v>・</v>
      </c>
      <c r="AH82" s="428">
        <f t="shared" si="12"/>
      </c>
      <c r="AI82" s="429" t="str">
        <f t="shared" si="13"/>
        <v>・</v>
      </c>
      <c r="AJ82" s="430">
        <f t="shared" si="14"/>
      </c>
      <c r="AK82" s="304"/>
      <c r="AP82" s="35" t="str">
        <f>'参加校一覧（様式A-2)'!A24</f>
        <v>15</v>
      </c>
      <c r="AQ82" s="35">
        <f>'参加校一覧（様式A-2)'!B24</f>
        <v>0</v>
      </c>
      <c r="AR82" s="35">
        <f>WIDECHAR('参加校一覧（様式A-2)'!D24)</f>
      </c>
      <c r="AS82" s="35">
        <f>WIDECHAR('参加校一覧（様式A-2)'!E24)</f>
      </c>
      <c r="AV82" s="60"/>
      <c r="AW82" s="60"/>
    </row>
    <row r="83" spans="1:49" s="18" customFormat="1" ht="18">
      <c r="A83" s="297"/>
      <c r="B83" s="291">
        <v>16</v>
      </c>
      <c r="C83" s="291">
        <f t="shared" si="11"/>
      </c>
      <c r="D83" s="292">
        <f>IF(M83=D$65,COUNTIF($M$68:$M83,D$65),"")</f>
      </c>
      <c r="E83" s="292">
        <f>IF(M83=E$65,COUNTIF($M$68:$M83,E$65),"")</f>
      </c>
      <c r="F83" s="173"/>
      <c r="G83" s="174"/>
      <c r="H83" s="190" t="str">
        <f t="shared" si="8"/>
        <v>　</v>
      </c>
      <c r="I83" s="164"/>
      <c r="J83" s="183"/>
      <c r="K83" s="174"/>
      <c r="L83" s="190" t="str">
        <f t="shared" si="9"/>
        <v>　</v>
      </c>
      <c r="M83" s="169"/>
      <c r="N83" s="170"/>
      <c r="O83" s="121"/>
      <c r="P83" s="218">
        <f t="shared" si="5"/>
      </c>
      <c r="Q83" s="120"/>
      <c r="R83" s="121"/>
      <c r="S83" s="239">
        <f t="shared" si="6"/>
      </c>
      <c r="T83" s="159"/>
      <c r="U83" s="122"/>
      <c r="V83" s="123"/>
      <c r="W83" s="218">
        <f t="shared" si="7"/>
      </c>
      <c r="X83" s="159"/>
      <c r="Y83" s="119"/>
      <c r="Z83" s="293"/>
      <c r="AA83" s="294"/>
      <c r="AB83" s="294"/>
      <c r="AC83" s="294"/>
      <c r="AD83" s="294"/>
      <c r="AE83" s="295"/>
      <c r="AF83" s="127"/>
      <c r="AG83" s="198" t="str">
        <f t="shared" si="10"/>
        <v>・</v>
      </c>
      <c r="AH83" s="419">
        <f t="shared" si="12"/>
      </c>
      <c r="AI83" s="420" t="str">
        <f t="shared" si="13"/>
        <v>・</v>
      </c>
      <c r="AJ83" s="421">
        <f t="shared" si="14"/>
      </c>
      <c r="AK83" s="305"/>
      <c r="AP83" s="35" t="str">
        <f>'参加校一覧（様式A-2)'!A25</f>
        <v>16</v>
      </c>
      <c r="AQ83" s="35">
        <f>'参加校一覧（様式A-2)'!B25</f>
        <v>0</v>
      </c>
      <c r="AR83" s="35">
        <f>WIDECHAR('参加校一覧（様式A-2)'!D25)</f>
      </c>
      <c r="AS83" s="35">
        <f>WIDECHAR('参加校一覧（様式A-2)'!E25)</f>
      </c>
      <c r="AV83" s="60"/>
      <c r="AW83" s="60"/>
    </row>
    <row r="84" spans="1:49" s="18" customFormat="1" ht="18">
      <c r="A84" s="19"/>
      <c r="B84" s="291">
        <v>17</v>
      </c>
      <c r="C84" s="291">
        <f t="shared" si="11"/>
      </c>
      <c r="D84" s="292">
        <f>IF(M84=D$65,COUNTIF($M$68:$M84,D$65),"")</f>
      </c>
      <c r="E84" s="292">
        <f>IF(M84=E$65,COUNTIF($M$68:$M84,E$65),"")</f>
      </c>
      <c r="F84" s="173"/>
      <c r="G84" s="174"/>
      <c r="H84" s="190" t="str">
        <f t="shared" si="8"/>
        <v>　</v>
      </c>
      <c r="I84" s="164"/>
      <c r="J84" s="183"/>
      <c r="K84" s="174"/>
      <c r="L84" s="190" t="str">
        <f t="shared" si="9"/>
        <v>　</v>
      </c>
      <c r="M84" s="164"/>
      <c r="N84" s="165"/>
      <c r="O84" s="121"/>
      <c r="P84" s="218">
        <f t="shared" si="5"/>
      </c>
      <c r="Q84" s="120"/>
      <c r="R84" s="121"/>
      <c r="S84" s="239">
        <f t="shared" si="6"/>
      </c>
      <c r="T84" s="159"/>
      <c r="U84" s="122"/>
      <c r="V84" s="123"/>
      <c r="W84" s="218">
        <f t="shared" si="7"/>
      </c>
      <c r="X84" s="159"/>
      <c r="Y84" s="119"/>
      <c r="Z84" s="293"/>
      <c r="AA84" s="294"/>
      <c r="AB84" s="294"/>
      <c r="AC84" s="294"/>
      <c r="AD84" s="294"/>
      <c r="AE84" s="295"/>
      <c r="AF84" s="130"/>
      <c r="AG84" s="196" t="str">
        <f t="shared" si="10"/>
        <v>・</v>
      </c>
      <c r="AH84" s="413">
        <f t="shared" si="12"/>
      </c>
      <c r="AI84" s="414" t="str">
        <f t="shared" si="13"/>
        <v>・</v>
      </c>
      <c r="AJ84" s="415">
        <f t="shared" si="14"/>
      </c>
      <c r="AK84" s="298"/>
      <c r="AP84" s="35" t="str">
        <f>'参加校一覧（様式A-2)'!A26</f>
        <v>17</v>
      </c>
      <c r="AQ84" s="35">
        <f>'参加校一覧（様式A-2)'!B26</f>
        <v>0</v>
      </c>
      <c r="AR84" s="35">
        <f>WIDECHAR('参加校一覧（様式A-2)'!D26)</f>
      </c>
      <c r="AS84" s="35">
        <f>WIDECHAR('参加校一覧（様式A-2)'!E26)</f>
      </c>
      <c r="AV84" s="60"/>
      <c r="AW84" s="60"/>
    </row>
    <row r="85" spans="1:49" s="18" customFormat="1" ht="18">
      <c r="A85" s="297"/>
      <c r="B85" s="291">
        <v>18</v>
      </c>
      <c r="C85" s="291">
        <f t="shared" si="11"/>
      </c>
      <c r="D85" s="292">
        <f>IF(M85=D$65,COUNTIF($M$68:$M85,D$65),"")</f>
      </c>
      <c r="E85" s="292">
        <f>IF(M85=E$65,COUNTIF($M$68:$M85,E$65),"")</f>
      </c>
      <c r="F85" s="173"/>
      <c r="G85" s="174"/>
      <c r="H85" s="190" t="str">
        <f t="shared" si="8"/>
        <v>　</v>
      </c>
      <c r="I85" s="164"/>
      <c r="J85" s="183"/>
      <c r="K85" s="174"/>
      <c r="L85" s="190" t="str">
        <f t="shared" si="9"/>
        <v>　</v>
      </c>
      <c r="M85" s="164"/>
      <c r="N85" s="165"/>
      <c r="O85" s="121"/>
      <c r="P85" s="218">
        <f t="shared" si="5"/>
      </c>
      <c r="Q85" s="120"/>
      <c r="R85" s="121"/>
      <c r="S85" s="239">
        <f t="shared" si="6"/>
      </c>
      <c r="T85" s="159"/>
      <c r="U85" s="122"/>
      <c r="V85" s="123"/>
      <c r="W85" s="218">
        <f t="shared" si="7"/>
      </c>
      <c r="X85" s="159"/>
      <c r="Y85" s="119"/>
      <c r="Z85" s="293"/>
      <c r="AA85" s="294"/>
      <c r="AB85" s="294"/>
      <c r="AC85" s="294"/>
      <c r="AD85" s="294"/>
      <c r="AE85" s="295"/>
      <c r="AF85" s="130"/>
      <c r="AG85" s="196" t="str">
        <f t="shared" si="10"/>
        <v>・</v>
      </c>
      <c r="AH85" s="413">
        <f t="shared" si="12"/>
      </c>
      <c r="AI85" s="414" t="str">
        <f t="shared" si="13"/>
        <v>・</v>
      </c>
      <c r="AJ85" s="415">
        <f t="shared" si="14"/>
      </c>
      <c r="AK85" s="298"/>
      <c r="AP85" s="35" t="str">
        <f>'参加校一覧（様式A-2)'!A27</f>
        <v>18</v>
      </c>
      <c r="AQ85" s="35">
        <f>'参加校一覧（様式A-2)'!B27</f>
        <v>0</v>
      </c>
      <c r="AR85" s="35">
        <f>WIDECHAR('参加校一覧（様式A-2)'!D27)</f>
      </c>
      <c r="AS85" s="35">
        <f>WIDECHAR('参加校一覧（様式A-2)'!E27)</f>
      </c>
      <c r="AV85" s="60"/>
      <c r="AW85" s="60"/>
    </row>
    <row r="86" spans="1:49" s="18" customFormat="1" ht="18">
      <c r="A86" s="297"/>
      <c r="B86" s="291">
        <v>19</v>
      </c>
      <c r="C86" s="291">
        <f t="shared" si="11"/>
      </c>
      <c r="D86" s="292">
        <f>IF(M86=D$65,COUNTIF($M$68:$M86,D$65),"")</f>
      </c>
      <c r="E86" s="292">
        <f>IF(M86=E$65,COUNTIF($M$68:$M86,E$65),"")</f>
      </c>
      <c r="F86" s="173"/>
      <c r="G86" s="174"/>
      <c r="H86" s="190" t="str">
        <f t="shared" si="8"/>
        <v>　</v>
      </c>
      <c r="I86" s="164"/>
      <c r="J86" s="183"/>
      <c r="K86" s="174"/>
      <c r="L86" s="190" t="str">
        <f t="shared" si="9"/>
        <v>　</v>
      </c>
      <c r="M86" s="164"/>
      <c r="N86" s="165"/>
      <c r="O86" s="121"/>
      <c r="P86" s="218">
        <f t="shared" si="5"/>
      </c>
      <c r="Q86" s="120"/>
      <c r="R86" s="121"/>
      <c r="S86" s="239">
        <f t="shared" si="6"/>
      </c>
      <c r="T86" s="159"/>
      <c r="U86" s="122"/>
      <c r="V86" s="123"/>
      <c r="W86" s="218">
        <f t="shared" si="7"/>
      </c>
      <c r="X86" s="159"/>
      <c r="Y86" s="119"/>
      <c r="Z86" s="293"/>
      <c r="AA86" s="294"/>
      <c r="AB86" s="294"/>
      <c r="AC86" s="294"/>
      <c r="AD86" s="294"/>
      <c r="AE86" s="295"/>
      <c r="AF86" s="130"/>
      <c r="AG86" s="196" t="str">
        <f t="shared" si="10"/>
        <v>・</v>
      </c>
      <c r="AH86" s="413">
        <f t="shared" si="12"/>
      </c>
      <c r="AI86" s="414" t="str">
        <f t="shared" si="13"/>
        <v>・</v>
      </c>
      <c r="AJ86" s="415">
        <f t="shared" si="14"/>
      </c>
      <c r="AK86" s="298"/>
      <c r="AP86" s="35" t="str">
        <f>'参加校一覧（様式A-2)'!A28</f>
        <v>19</v>
      </c>
      <c r="AQ86" s="35">
        <f>'参加校一覧（様式A-2)'!B28</f>
        <v>0</v>
      </c>
      <c r="AR86" s="35">
        <f>WIDECHAR('参加校一覧（様式A-2)'!D28)</f>
      </c>
      <c r="AS86" s="35">
        <f>WIDECHAR('参加校一覧（様式A-2)'!E28)</f>
      </c>
      <c r="AV86" s="60"/>
      <c r="AW86" s="60"/>
    </row>
    <row r="87" spans="1:49" s="18" customFormat="1" ht="18.75" thickBot="1">
      <c r="A87" s="297"/>
      <c r="B87" s="306">
        <v>20</v>
      </c>
      <c r="C87" s="306">
        <f t="shared" si="11"/>
      </c>
      <c r="D87" s="307">
        <f>IF(M87=D$65,COUNTIF($M$68:$M87,D$65),"")</f>
      </c>
      <c r="E87" s="307">
        <f>IF(M87=E$65,COUNTIF($M$68:$M87,E$65),"")</f>
      </c>
      <c r="F87" s="177"/>
      <c r="G87" s="178"/>
      <c r="H87" s="192" t="str">
        <f t="shared" si="8"/>
        <v>　</v>
      </c>
      <c r="I87" s="171"/>
      <c r="J87" s="185"/>
      <c r="K87" s="178"/>
      <c r="L87" s="192" t="str">
        <f t="shared" si="9"/>
        <v>　</v>
      </c>
      <c r="M87" s="171"/>
      <c r="N87" s="172"/>
      <c r="O87" s="142"/>
      <c r="P87" s="220">
        <f t="shared" si="5"/>
      </c>
      <c r="Q87" s="141"/>
      <c r="R87" s="142"/>
      <c r="S87" s="241">
        <f t="shared" si="6"/>
      </c>
      <c r="T87" s="161"/>
      <c r="U87" s="143"/>
      <c r="V87" s="144"/>
      <c r="W87" s="220">
        <f t="shared" si="7"/>
      </c>
      <c r="X87" s="161"/>
      <c r="Y87" s="145"/>
      <c r="Z87" s="308"/>
      <c r="AA87" s="309"/>
      <c r="AB87" s="309"/>
      <c r="AC87" s="309"/>
      <c r="AD87" s="309"/>
      <c r="AE87" s="310"/>
      <c r="AF87" s="146"/>
      <c r="AG87" s="199" t="str">
        <f t="shared" si="10"/>
        <v>・</v>
      </c>
      <c r="AH87" s="422">
        <f t="shared" si="12"/>
      </c>
      <c r="AI87" s="423" t="str">
        <f t="shared" si="13"/>
        <v>・</v>
      </c>
      <c r="AJ87" s="424">
        <f t="shared" si="14"/>
      </c>
      <c r="AK87" s="311"/>
      <c r="AP87" s="35" t="str">
        <f>'参加校一覧（様式A-2)'!A29</f>
        <v>20</v>
      </c>
      <c r="AQ87" s="35">
        <f>'参加校一覧（様式A-2)'!B29</f>
        <v>0</v>
      </c>
      <c r="AR87" s="35">
        <f>WIDECHAR('参加校一覧（様式A-2)'!D29)</f>
      </c>
      <c r="AS87" s="35">
        <f>WIDECHAR('参加校一覧（様式A-2)'!E29)</f>
      </c>
      <c r="AV87" s="60"/>
      <c r="AW87" s="60"/>
    </row>
    <row r="88" spans="1:49" s="18" customFormat="1" ht="18">
      <c r="A88" s="297"/>
      <c r="B88" s="291">
        <v>21</v>
      </c>
      <c r="C88" s="291">
        <f t="shared" si="11"/>
      </c>
      <c r="D88" s="292">
        <f>IF(M88=D$65,COUNTIF($M$68:$M88,D$65),"")</f>
      </c>
      <c r="E88" s="292">
        <f>IF(M88=E$65,COUNTIF($M$68:$M88,E$65),"")</f>
      </c>
      <c r="F88" s="173"/>
      <c r="G88" s="174"/>
      <c r="H88" s="190" t="str">
        <f t="shared" si="8"/>
        <v>　</v>
      </c>
      <c r="I88" s="164"/>
      <c r="J88" s="183"/>
      <c r="K88" s="174"/>
      <c r="L88" s="190" t="str">
        <f t="shared" si="9"/>
        <v>　</v>
      </c>
      <c r="M88" s="164"/>
      <c r="N88" s="165"/>
      <c r="O88" s="121"/>
      <c r="P88" s="218">
        <f t="shared" si="5"/>
      </c>
      <c r="Q88" s="120"/>
      <c r="R88" s="121"/>
      <c r="S88" s="239">
        <f t="shared" si="6"/>
      </c>
      <c r="T88" s="159"/>
      <c r="U88" s="122"/>
      <c r="V88" s="123"/>
      <c r="W88" s="218">
        <f t="shared" si="7"/>
      </c>
      <c r="X88" s="159"/>
      <c r="Y88" s="119"/>
      <c r="Z88" s="293"/>
      <c r="AA88" s="294"/>
      <c r="AB88" s="294"/>
      <c r="AC88" s="294"/>
      <c r="AD88" s="294"/>
      <c r="AE88" s="295"/>
      <c r="AF88" s="149"/>
      <c r="AG88" s="200" t="str">
        <f t="shared" si="10"/>
        <v>・</v>
      </c>
      <c r="AH88" s="425">
        <f t="shared" si="12"/>
      </c>
      <c r="AI88" s="426" t="str">
        <f t="shared" si="13"/>
        <v>・</v>
      </c>
      <c r="AJ88" s="427">
        <f t="shared" si="14"/>
      </c>
      <c r="AK88" s="312"/>
      <c r="AP88" s="35" t="str">
        <f>'参加校一覧（様式A-2)'!A30</f>
        <v>21</v>
      </c>
      <c r="AQ88" s="35">
        <f>'参加校一覧（様式A-2)'!B30</f>
        <v>0</v>
      </c>
      <c r="AR88" s="35">
        <f>WIDECHAR('参加校一覧（様式A-2)'!D30)</f>
      </c>
      <c r="AS88" s="35">
        <f>WIDECHAR('参加校一覧（様式A-2)'!E30)</f>
      </c>
      <c r="AV88" s="60"/>
      <c r="AW88" s="60"/>
    </row>
    <row r="89" spans="1:49" s="18" customFormat="1" ht="18">
      <c r="A89" s="297"/>
      <c r="B89" s="291">
        <v>22</v>
      </c>
      <c r="C89" s="291">
        <f t="shared" si="11"/>
      </c>
      <c r="D89" s="292">
        <f>IF(M89=D$65,COUNTIF($M$68:$M89,D$65),"")</f>
      </c>
      <c r="E89" s="292">
        <f>IF(M89=E$65,COUNTIF($M$68:$M89,E$65),"")</f>
      </c>
      <c r="F89" s="173"/>
      <c r="G89" s="174"/>
      <c r="H89" s="190" t="str">
        <f t="shared" si="8"/>
        <v>　</v>
      </c>
      <c r="I89" s="164"/>
      <c r="J89" s="183"/>
      <c r="K89" s="174"/>
      <c r="L89" s="190" t="str">
        <f t="shared" si="9"/>
        <v>　</v>
      </c>
      <c r="M89" s="164"/>
      <c r="N89" s="165"/>
      <c r="O89" s="121"/>
      <c r="P89" s="218">
        <f t="shared" si="5"/>
      </c>
      <c r="Q89" s="120"/>
      <c r="R89" s="121"/>
      <c r="S89" s="239">
        <f t="shared" si="6"/>
      </c>
      <c r="T89" s="159"/>
      <c r="U89" s="122"/>
      <c r="V89" s="123"/>
      <c r="W89" s="218">
        <f t="shared" si="7"/>
      </c>
      <c r="X89" s="159"/>
      <c r="Y89" s="119"/>
      <c r="Z89" s="293"/>
      <c r="AA89" s="294"/>
      <c r="AB89" s="294"/>
      <c r="AC89" s="294"/>
      <c r="AD89" s="294"/>
      <c r="AE89" s="295"/>
      <c r="AF89" s="130"/>
      <c r="AG89" s="196" t="str">
        <f t="shared" si="10"/>
        <v>・</v>
      </c>
      <c r="AH89" s="413">
        <f t="shared" si="12"/>
      </c>
      <c r="AI89" s="414" t="str">
        <f t="shared" si="13"/>
        <v>・</v>
      </c>
      <c r="AJ89" s="415">
        <f t="shared" si="14"/>
      </c>
      <c r="AK89" s="298"/>
      <c r="AP89" s="35" t="str">
        <f>'参加校一覧（様式A-2)'!A31</f>
        <v>22</v>
      </c>
      <c r="AQ89" s="35">
        <f>'参加校一覧（様式A-2)'!B31</f>
        <v>0</v>
      </c>
      <c r="AR89" s="35">
        <f>WIDECHAR('参加校一覧（様式A-2)'!D31)</f>
      </c>
      <c r="AS89" s="35">
        <f>WIDECHAR('参加校一覧（様式A-2)'!E31)</f>
      </c>
      <c r="AV89" s="60"/>
      <c r="AW89" s="60"/>
    </row>
    <row r="90" spans="1:49" s="18" customFormat="1" ht="18">
      <c r="A90" s="19"/>
      <c r="B90" s="291">
        <v>23</v>
      </c>
      <c r="C90" s="291">
        <f t="shared" si="11"/>
      </c>
      <c r="D90" s="292">
        <f>IF(M90=D$65,COUNTIF($M$68:$M90,D$65),"")</f>
      </c>
      <c r="E90" s="292">
        <f>IF(M90=E$65,COUNTIF($M$68:$M90,E$65),"")</f>
      </c>
      <c r="F90" s="173"/>
      <c r="G90" s="174"/>
      <c r="H90" s="190" t="str">
        <f t="shared" si="8"/>
        <v>　</v>
      </c>
      <c r="I90" s="164"/>
      <c r="J90" s="183"/>
      <c r="K90" s="174"/>
      <c r="L90" s="190" t="str">
        <f t="shared" si="9"/>
        <v>　</v>
      </c>
      <c r="M90" s="164"/>
      <c r="N90" s="165"/>
      <c r="O90" s="121"/>
      <c r="P90" s="218">
        <f t="shared" si="5"/>
      </c>
      <c r="Q90" s="120"/>
      <c r="R90" s="121"/>
      <c r="S90" s="239">
        <f t="shared" si="6"/>
      </c>
      <c r="T90" s="159"/>
      <c r="U90" s="122"/>
      <c r="V90" s="123"/>
      <c r="W90" s="218">
        <f t="shared" si="7"/>
      </c>
      <c r="X90" s="159"/>
      <c r="Y90" s="119"/>
      <c r="Z90" s="293"/>
      <c r="AA90" s="294"/>
      <c r="AB90" s="294"/>
      <c r="AC90" s="294"/>
      <c r="AD90" s="294"/>
      <c r="AE90" s="295"/>
      <c r="AF90" s="130"/>
      <c r="AG90" s="196" t="str">
        <f t="shared" si="10"/>
        <v>・</v>
      </c>
      <c r="AH90" s="413">
        <f t="shared" si="12"/>
      </c>
      <c r="AI90" s="414" t="str">
        <f t="shared" si="13"/>
        <v>・</v>
      </c>
      <c r="AJ90" s="415">
        <f t="shared" si="14"/>
      </c>
      <c r="AK90" s="298"/>
      <c r="AP90" s="35" t="str">
        <f>'参加校一覧（様式A-2)'!A32</f>
        <v>23</v>
      </c>
      <c r="AQ90" s="35">
        <f>'参加校一覧（様式A-2)'!B32</f>
        <v>0</v>
      </c>
      <c r="AR90" s="35">
        <f>WIDECHAR('参加校一覧（様式A-2)'!D32)</f>
      </c>
      <c r="AS90" s="35">
        <f>WIDECHAR('参加校一覧（様式A-2)'!E32)</f>
      </c>
      <c r="AV90" s="60"/>
      <c r="AW90" s="60"/>
    </row>
    <row r="91" spans="1:49" s="18" customFormat="1" ht="18">
      <c r="A91" s="297"/>
      <c r="B91" s="291">
        <v>24</v>
      </c>
      <c r="C91" s="291">
        <f t="shared" si="11"/>
      </c>
      <c r="D91" s="292">
        <f>IF(M91=D$65,COUNTIF($M$68:$M91,D$65),"")</f>
      </c>
      <c r="E91" s="292">
        <f>IF(M91=E$65,COUNTIF($M$68:$M91,E$65),"")</f>
      </c>
      <c r="F91" s="173"/>
      <c r="G91" s="174"/>
      <c r="H91" s="190" t="str">
        <f t="shared" si="8"/>
        <v>　</v>
      </c>
      <c r="I91" s="164"/>
      <c r="J91" s="183"/>
      <c r="K91" s="174"/>
      <c r="L91" s="190" t="str">
        <f t="shared" si="9"/>
        <v>　</v>
      </c>
      <c r="M91" s="164"/>
      <c r="N91" s="165"/>
      <c r="O91" s="121"/>
      <c r="P91" s="218">
        <f t="shared" si="5"/>
      </c>
      <c r="Q91" s="120"/>
      <c r="R91" s="121"/>
      <c r="S91" s="239">
        <f t="shared" si="6"/>
      </c>
      <c r="T91" s="159"/>
      <c r="U91" s="122"/>
      <c r="V91" s="123"/>
      <c r="W91" s="218">
        <f t="shared" si="7"/>
      </c>
      <c r="X91" s="159"/>
      <c r="Y91" s="119"/>
      <c r="Z91" s="293"/>
      <c r="AA91" s="294"/>
      <c r="AB91" s="294"/>
      <c r="AC91" s="294"/>
      <c r="AD91" s="294"/>
      <c r="AE91" s="295"/>
      <c r="AF91" s="130"/>
      <c r="AG91" s="196" t="str">
        <f t="shared" si="10"/>
        <v>・</v>
      </c>
      <c r="AH91" s="413">
        <f t="shared" si="12"/>
      </c>
      <c r="AI91" s="414" t="str">
        <f t="shared" si="13"/>
        <v>・</v>
      </c>
      <c r="AJ91" s="415">
        <f t="shared" si="14"/>
      </c>
      <c r="AK91" s="298"/>
      <c r="AP91" s="35" t="str">
        <f>'参加校一覧（様式A-2)'!A33</f>
        <v>24</v>
      </c>
      <c r="AQ91" s="35">
        <f>'参加校一覧（様式A-2)'!B33</f>
        <v>0</v>
      </c>
      <c r="AR91" s="35">
        <f>WIDECHAR('参加校一覧（様式A-2)'!D33)</f>
      </c>
      <c r="AS91" s="35">
        <f>WIDECHAR('参加校一覧（様式A-2)'!E33)</f>
      </c>
      <c r="AV91" s="60"/>
      <c r="AW91" s="60"/>
    </row>
    <row r="92" spans="1:49" s="18" customFormat="1" ht="18">
      <c r="A92" s="297"/>
      <c r="B92" s="299">
        <v>25</v>
      </c>
      <c r="C92" s="299">
        <f t="shared" si="11"/>
      </c>
      <c r="D92" s="300">
        <f>IF(M92=D$65,COUNTIF($M$68:$M92,D$65),"")</f>
      </c>
      <c r="E92" s="300">
        <f>IF(M92=E$65,COUNTIF($M$68:$M92,E$65),"")</f>
      </c>
      <c r="F92" s="175"/>
      <c r="G92" s="176"/>
      <c r="H92" s="191" t="str">
        <f t="shared" si="8"/>
        <v>　</v>
      </c>
      <c r="I92" s="166"/>
      <c r="J92" s="184"/>
      <c r="K92" s="176"/>
      <c r="L92" s="191" t="str">
        <f t="shared" si="9"/>
        <v>　</v>
      </c>
      <c r="M92" s="167"/>
      <c r="N92" s="168"/>
      <c r="O92" s="135"/>
      <c r="P92" s="219">
        <f t="shared" si="5"/>
      </c>
      <c r="Q92" s="134"/>
      <c r="R92" s="135"/>
      <c r="S92" s="240">
        <f t="shared" si="6"/>
      </c>
      <c r="T92" s="160"/>
      <c r="U92" s="136"/>
      <c r="V92" s="137"/>
      <c r="W92" s="234">
        <f t="shared" si="7"/>
      </c>
      <c r="X92" s="160"/>
      <c r="Y92" s="138"/>
      <c r="Z92" s="301"/>
      <c r="AA92" s="302"/>
      <c r="AB92" s="302"/>
      <c r="AC92" s="302"/>
      <c r="AD92" s="302"/>
      <c r="AE92" s="303"/>
      <c r="AF92" s="139"/>
      <c r="AG92" s="197" t="str">
        <f t="shared" si="10"/>
        <v>・</v>
      </c>
      <c r="AH92" s="416">
        <f t="shared" si="12"/>
      </c>
      <c r="AI92" s="417" t="str">
        <f t="shared" si="13"/>
        <v>・</v>
      </c>
      <c r="AJ92" s="418">
        <f t="shared" si="14"/>
      </c>
      <c r="AK92" s="304"/>
      <c r="AP92" s="35" t="str">
        <f>'参加校一覧（様式A-2)'!A34</f>
        <v>25</v>
      </c>
      <c r="AQ92" s="35">
        <f>'参加校一覧（様式A-2)'!B34</f>
        <v>0</v>
      </c>
      <c r="AR92" s="35">
        <f>WIDECHAR('参加校一覧（様式A-2)'!D34)</f>
      </c>
      <c r="AS92" s="35">
        <f>WIDECHAR('参加校一覧（様式A-2)'!E34)</f>
      </c>
      <c r="AV92" s="60"/>
      <c r="AW92" s="60"/>
    </row>
    <row r="93" spans="1:49" s="18" customFormat="1" ht="18">
      <c r="A93" s="297"/>
      <c r="B93" s="291">
        <v>26</v>
      </c>
      <c r="C93" s="291">
        <f t="shared" si="11"/>
      </c>
      <c r="D93" s="292">
        <f>IF(M93=D$65,COUNTIF($M$68:$M93,D$65),"")</f>
      </c>
      <c r="E93" s="292">
        <f>IF(M93=E$65,COUNTIF($M$68:$M93,E$65),"")</f>
      </c>
      <c r="F93" s="173"/>
      <c r="G93" s="174"/>
      <c r="H93" s="190" t="str">
        <f t="shared" si="8"/>
        <v>　</v>
      </c>
      <c r="I93" s="164"/>
      <c r="J93" s="183"/>
      <c r="K93" s="174"/>
      <c r="L93" s="190" t="str">
        <f t="shared" si="9"/>
        <v>　</v>
      </c>
      <c r="M93" s="169"/>
      <c r="N93" s="170"/>
      <c r="O93" s="121"/>
      <c r="P93" s="233">
        <f t="shared" si="5"/>
      </c>
      <c r="Q93" s="120"/>
      <c r="R93" s="121"/>
      <c r="S93" s="239">
        <f t="shared" si="6"/>
      </c>
      <c r="T93" s="159"/>
      <c r="U93" s="122"/>
      <c r="V93" s="123"/>
      <c r="W93" s="218">
        <f t="shared" si="7"/>
      </c>
      <c r="X93" s="159"/>
      <c r="Y93" s="119"/>
      <c r="Z93" s="293"/>
      <c r="AA93" s="294"/>
      <c r="AB93" s="294"/>
      <c r="AC93" s="294"/>
      <c r="AD93" s="294"/>
      <c r="AE93" s="295"/>
      <c r="AF93" s="127"/>
      <c r="AG93" s="195" t="str">
        <f t="shared" si="10"/>
        <v>・</v>
      </c>
      <c r="AH93" s="431">
        <f t="shared" si="12"/>
      </c>
      <c r="AI93" s="411" t="str">
        <f t="shared" si="13"/>
        <v>・</v>
      </c>
      <c r="AJ93" s="432">
        <f t="shared" si="14"/>
      </c>
      <c r="AK93" s="305"/>
      <c r="AP93" s="35" t="str">
        <f>'参加校一覧（様式A-2)'!A35</f>
        <v>26</v>
      </c>
      <c r="AQ93" s="35">
        <f>'参加校一覧（様式A-2)'!B35</f>
        <v>0</v>
      </c>
      <c r="AR93" s="35">
        <f>WIDECHAR('参加校一覧（様式A-2)'!D35)</f>
      </c>
      <c r="AS93" s="35">
        <f>WIDECHAR('参加校一覧（様式A-2)'!E35)</f>
      </c>
      <c r="AV93" s="60"/>
      <c r="AW93" s="60"/>
    </row>
    <row r="94" spans="1:49" s="18" customFormat="1" ht="18">
      <c r="A94" s="297"/>
      <c r="B94" s="291">
        <v>27</v>
      </c>
      <c r="C94" s="291">
        <f t="shared" si="11"/>
      </c>
      <c r="D94" s="292">
        <f>IF(M94=D$65,COUNTIF($M$68:$M94,D$65),"")</f>
      </c>
      <c r="E94" s="292">
        <f>IF(M94=E$65,COUNTIF($M$68:$M94,E$65),"")</f>
      </c>
      <c r="F94" s="173"/>
      <c r="G94" s="174"/>
      <c r="H94" s="190" t="str">
        <f t="shared" si="8"/>
        <v>　</v>
      </c>
      <c r="I94" s="164"/>
      <c r="J94" s="183"/>
      <c r="K94" s="174"/>
      <c r="L94" s="190" t="str">
        <f t="shared" si="9"/>
        <v>　</v>
      </c>
      <c r="M94" s="164"/>
      <c r="N94" s="165"/>
      <c r="O94" s="121"/>
      <c r="P94" s="218">
        <f t="shared" si="5"/>
      </c>
      <c r="Q94" s="120"/>
      <c r="R94" s="121"/>
      <c r="S94" s="239">
        <f t="shared" si="6"/>
      </c>
      <c r="T94" s="159"/>
      <c r="U94" s="122"/>
      <c r="V94" s="123"/>
      <c r="W94" s="218">
        <f t="shared" si="7"/>
      </c>
      <c r="X94" s="159"/>
      <c r="Y94" s="119"/>
      <c r="Z94" s="293"/>
      <c r="AA94" s="294"/>
      <c r="AB94" s="294"/>
      <c r="AC94" s="294"/>
      <c r="AD94" s="294"/>
      <c r="AE94" s="295"/>
      <c r="AF94" s="130"/>
      <c r="AG94" s="196" t="str">
        <f t="shared" si="10"/>
        <v>・</v>
      </c>
      <c r="AH94" s="413">
        <f t="shared" si="12"/>
      </c>
      <c r="AI94" s="414" t="str">
        <f t="shared" si="13"/>
        <v>・</v>
      </c>
      <c r="AJ94" s="415">
        <f t="shared" si="14"/>
      </c>
      <c r="AK94" s="298"/>
      <c r="AP94" s="35" t="str">
        <f>'参加校一覧（様式A-2)'!A36</f>
        <v>27</v>
      </c>
      <c r="AQ94" s="35">
        <f>'参加校一覧（様式A-2)'!B36</f>
        <v>0</v>
      </c>
      <c r="AR94" s="35">
        <f>WIDECHAR('参加校一覧（様式A-2)'!D36)</f>
      </c>
      <c r="AS94" s="35">
        <f>WIDECHAR('参加校一覧（様式A-2)'!E36)</f>
      </c>
      <c r="AV94" s="60"/>
      <c r="AW94" s="60"/>
    </row>
    <row r="95" spans="1:49" s="18" customFormat="1" ht="18">
      <c r="A95" s="297"/>
      <c r="B95" s="291">
        <v>28</v>
      </c>
      <c r="C95" s="291">
        <f t="shared" si="11"/>
      </c>
      <c r="D95" s="292">
        <f>IF(M95=D$65,COUNTIF($M$68:$M95,D$65),"")</f>
      </c>
      <c r="E95" s="292">
        <f>IF(M95=E$65,COUNTIF($M$68:$M95,E$65),"")</f>
      </c>
      <c r="F95" s="173"/>
      <c r="G95" s="174"/>
      <c r="H95" s="190" t="str">
        <f t="shared" si="8"/>
        <v>　</v>
      </c>
      <c r="I95" s="164"/>
      <c r="J95" s="183"/>
      <c r="K95" s="174"/>
      <c r="L95" s="190" t="str">
        <f t="shared" si="9"/>
        <v>　</v>
      </c>
      <c r="M95" s="164"/>
      <c r="N95" s="165"/>
      <c r="O95" s="121"/>
      <c r="P95" s="218">
        <f t="shared" si="5"/>
      </c>
      <c r="Q95" s="120"/>
      <c r="R95" s="121"/>
      <c r="S95" s="239">
        <f t="shared" si="6"/>
      </c>
      <c r="T95" s="159"/>
      <c r="U95" s="122"/>
      <c r="V95" s="123"/>
      <c r="W95" s="218">
        <f t="shared" si="7"/>
      </c>
      <c r="X95" s="159"/>
      <c r="Y95" s="119"/>
      <c r="Z95" s="293"/>
      <c r="AA95" s="294"/>
      <c r="AB95" s="294"/>
      <c r="AC95" s="294"/>
      <c r="AD95" s="294"/>
      <c r="AE95" s="295"/>
      <c r="AF95" s="130"/>
      <c r="AG95" s="196" t="str">
        <f t="shared" si="10"/>
        <v>・</v>
      </c>
      <c r="AH95" s="413">
        <f t="shared" si="12"/>
      </c>
      <c r="AI95" s="414" t="str">
        <f t="shared" si="13"/>
        <v>・</v>
      </c>
      <c r="AJ95" s="415">
        <f t="shared" si="14"/>
      </c>
      <c r="AK95" s="298"/>
      <c r="AP95" s="35" t="str">
        <f>'参加校一覧（様式A-2)'!A37</f>
        <v>28</v>
      </c>
      <c r="AQ95" s="35">
        <f>'参加校一覧（様式A-2)'!B37</f>
        <v>0</v>
      </c>
      <c r="AR95" s="35">
        <f>WIDECHAR('参加校一覧（様式A-2)'!D37)</f>
      </c>
      <c r="AS95" s="35">
        <f>WIDECHAR('参加校一覧（様式A-2)'!E37)</f>
      </c>
      <c r="AV95" s="60"/>
      <c r="AW95" s="60"/>
    </row>
    <row r="96" spans="1:49" s="18" customFormat="1" ht="18">
      <c r="A96" s="297"/>
      <c r="B96" s="291">
        <v>29</v>
      </c>
      <c r="C96" s="291">
        <f t="shared" si="11"/>
      </c>
      <c r="D96" s="292">
        <f>IF(M96=D$65,COUNTIF($M$68:$M96,D$65),"")</f>
      </c>
      <c r="E96" s="292">
        <f>IF(M96=E$65,COUNTIF($M$68:$M96,E$65),"")</f>
      </c>
      <c r="F96" s="173"/>
      <c r="G96" s="174"/>
      <c r="H96" s="190" t="str">
        <f t="shared" si="8"/>
        <v>　</v>
      </c>
      <c r="I96" s="164"/>
      <c r="J96" s="183"/>
      <c r="K96" s="174"/>
      <c r="L96" s="190" t="str">
        <f t="shared" si="9"/>
        <v>　</v>
      </c>
      <c r="M96" s="164"/>
      <c r="N96" s="165"/>
      <c r="O96" s="121"/>
      <c r="P96" s="218">
        <f t="shared" si="5"/>
      </c>
      <c r="Q96" s="120"/>
      <c r="R96" s="121"/>
      <c r="S96" s="239">
        <f t="shared" si="6"/>
      </c>
      <c r="T96" s="159"/>
      <c r="U96" s="122"/>
      <c r="V96" s="123"/>
      <c r="W96" s="218">
        <f t="shared" si="7"/>
      </c>
      <c r="X96" s="159"/>
      <c r="Y96" s="119"/>
      <c r="Z96" s="293"/>
      <c r="AA96" s="294"/>
      <c r="AB96" s="294"/>
      <c r="AC96" s="294"/>
      <c r="AD96" s="294"/>
      <c r="AE96" s="295"/>
      <c r="AF96" s="130"/>
      <c r="AG96" s="196" t="str">
        <f t="shared" si="10"/>
        <v>・</v>
      </c>
      <c r="AH96" s="413">
        <f t="shared" si="12"/>
      </c>
      <c r="AI96" s="414" t="str">
        <f t="shared" si="13"/>
        <v>・</v>
      </c>
      <c r="AJ96" s="415">
        <f t="shared" si="14"/>
      </c>
      <c r="AK96" s="298"/>
      <c r="AP96" s="35" t="str">
        <f>'参加校一覧（様式A-2)'!A38</f>
        <v>29</v>
      </c>
      <c r="AQ96" s="35">
        <f>'参加校一覧（様式A-2)'!B38</f>
        <v>0</v>
      </c>
      <c r="AR96" s="35">
        <f>WIDECHAR('参加校一覧（様式A-2)'!D38)</f>
      </c>
      <c r="AS96" s="35">
        <f>WIDECHAR('参加校一覧（様式A-2)'!E38)</f>
      </c>
      <c r="AV96" s="60"/>
      <c r="AW96" s="60"/>
    </row>
    <row r="97" spans="1:49" s="18" customFormat="1" ht="18.75" thickBot="1">
      <c r="A97" s="297"/>
      <c r="B97" s="306">
        <v>30</v>
      </c>
      <c r="C97" s="306">
        <f t="shared" si="11"/>
      </c>
      <c r="D97" s="307">
        <f>IF(M97=D$65,COUNTIF($M$68:$M97,D$65),"")</f>
      </c>
      <c r="E97" s="307">
        <f>IF(M97=E$65,COUNTIF($M$68:$M97,E$65),"")</f>
      </c>
      <c r="F97" s="177"/>
      <c r="G97" s="178"/>
      <c r="H97" s="192" t="str">
        <f t="shared" si="8"/>
        <v>　</v>
      </c>
      <c r="I97" s="171"/>
      <c r="J97" s="185"/>
      <c r="K97" s="178"/>
      <c r="L97" s="192" t="str">
        <f t="shared" si="9"/>
        <v>　</v>
      </c>
      <c r="M97" s="171"/>
      <c r="N97" s="172"/>
      <c r="O97" s="142"/>
      <c r="P97" s="220">
        <f t="shared" si="5"/>
      </c>
      <c r="Q97" s="141"/>
      <c r="R97" s="142"/>
      <c r="S97" s="241">
        <f t="shared" si="6"/>
      </c>
      <c r="T97" s="161"/>
      <c r="U97" s="143"/>
      <c r="V97" s="144"/>
      <c r="W97" s="220">
        <f t="shared" si="7"/>
      </c>
      <c r="X97" s="161"/>
      <c r="Y97" s="145"/>
      <c r="Z97" s="308"/>
      <c r="AA97" s="309"/>
      <c r="AB97" s="309"/>
      <c r="AC97" s="309"/>
      <c r="AD97" s="309"/>
      <c r="AE97" s="310"/>
      <c r="AF97" s="146"/>
      <c r="AG97" s="199" t="str">
        <f t="shared" si="10"/>
        <v>・</v>
      </c>
      <c r="AH97" s="422">
        <f t="shared" si="12"/>
      </c>
      <c r="AI97" s="423" t="str">
        <f t="shared" si="13"/>
        <v>・</v>
      </c>
      <c r="AJ97" s="424">
        <f t="shared" si="14"/>
      </c>
      <c r="AK97" s="311"/>
      <c r="AP97" s="35" t="str">
        <f>'参加校一覧（様式A-2)'!A39</f>
        <v>30</v>
      </c>
      <c r="AQ97" s="35">
        <f>'参加校一覧（様式A-2)'!B39</f>
        <v>0</v>
      </c>
      <c r="AR97" s="35">
        <f>WIDECHAR('参加校一覧（様式A-2)'!D39)</f>
      </c>
      <c r="AS97" s="35">
        <f>WIDECHAR('参加校一覧（様式A-2)'!E39)</f>
      </c>
      <c r="AV97" s="60"/>
      <c r="AW97" s="60"/>
    </row>
    <row r="98" spans="1:49" s="18" customFormat="1" ht="18">
      <c r="A98" s="297"/>
      <c r="B98" s="291">
        <v>31</v>
      </c>
      <c r="C98" s="291">
        <f t="shared" si="11"/>
      </c>
      <c r="D98" s="292">
        <f>IF(M98=D$65,COUNTIF($M$68:$M98,D$65),"")</f>
      </c>
      <c r="E98" s="292">
        <f>IF(M98=E$65,COUNTIF($M$68:$M98,E$65),"")</f>
      </c>
      <c r="F98" s="173"/>
      <c r="G98" s="174"/>
      <c r="H98" s="190" t="str">
        <f t="shared" si="8"/>
        <v>　</v>
      </c>
      <c r="I98" s="164"/>
      <c r="J98" s="183"/>
      <c r="K98" s="174"/>
      <c r="L98" s="190" t="str">
        <f t="shared" si="9"/>
        <v>　</v>
      </c>
      <c r="M98" s="164"/>
      <c r="N98" s="165"/>
      <c r="O98" s="121"/>
      <c r="P98" s="218">
        <f t="shared" si="5"/>
      </c>
      <c r="Q98" s="120"/>
      <c r="R98" s="121"/>
      <c r="S98" s="239">
        <f t="shared" si="6"/>
      </c>
      <c r="T98" s="159"/>
      <c r="U98" s="122"/>
      <c r="V98" s="123"/>
      <c r="W98" s="218">
        <f t="shared" si="7"/>
      </c>
      <c r="X98" s="159"/>
      <c r="Y98" s="119"/>
      <c r="Z98" s="293"/>
      <c r="AA98" s="294"/>
      <c r="AB98" s="294"/>
      <c r="AC98" s="294"/>
      <c r="AD98" s="294"/>
      <c r="AE98" s="295"/>
      <c r="AF98" s="149"/>
      <c r="AG98" s="200" t="str">
        <f t="shared" si="10"/>
        <v>・</v>
      </c>
      <c r="AH98" s="425">
        <f t="shared" si="12"/>
      </c>
      <c r="AI98" s="426" t="str">
        <f t="shared" si="13"/>
        <v>・</v>
      </c>
      <c r="AJ98" s="427">
        <f t="shared" si="14"/>
      </c>
      <c r="AK98" s="312"/>
      <c r="AP98" s="35" t="str">
        <f>'参加校一覧（様式A-2)'!A40</f>
        <v>31</v>
      </c>
      <c r="AQ98" s="35">
        <f>'参加校一覧（様式A-2)'!B40</f>
        <v>0</v>
      </c>
      <c r="AR98" s="35">
        <f>WIDECHAR('参加校一覧（様式A-2)'!D40)</f>
      </c>
      <c r="AS98" s="35">
        <f>WIDECHAR('参加校一覧（様式A-2)'!E40)</f>
      </c>
      <c r="AV98" s="60"/>
      <c r="AW98" s="60"/>
    </row>
    <row r="99" spans="1:49" s="18" customFormat="1" ht="18">
      <c r="A99" s="297"/>
      <c r="B99" s="291">
        <v>32</v>
      </c>
      <c r="C99" s="291">
        <f t="shared" si="11"/>
      </c>
      <c r="D99" s="292">
        <f>IF(M99=D$65,COUNTIF($M$68:$M99,D$65),"")</f>
      </c>
      <c r="E99" s="292">
        <f>IF(M99=E$65,COUNTIF($M$68:$M99,E$65),"")</f>
      </c>
      <c r="F99" s="173"/>
      <c r="G99" s="174"/>
      <c r="H99" s="190" t="str">
        <f t="shared" si="8"/>
        <v>　</v>
      </c>
      <c r="I99" s="164"/>
      <c r="J99" s="183"/>
      <c r="K99" s="174"/>
      <c r="L99" s="190" t="str">
        <f t="shared" si="9"/>
        <v>　</v>
      </c>
      <c r="M99" s="164"/>
      <c r="N99" s="165"/>
      <c r="O99" s="121"/>
      <c r="P99" s="218">
        <f t="shared" si="5"/>
      </c>
      <c r="Q99" s="120"/>
      <c r="R99" s="121"/>
      <c r="S99" s="239">
        <f t="shared" si="6"/>
      </c>
      <c r="T99" s="159"/>
      <c r="U99" s="122"/>
      <c r="V99" s="123"/>
      <c r="W99" s="218">
        <f t="shared" si="7"/>
      </c>
      <c r="X99" s="159"/>
      <c r="Y99" s="119"/>
      <c r="Z99" s="293"/>
      <c r="AA99" s="294"/>
      <c r="AB99" s="294"/>
      <c r="AC99" s="294"/>
      <c r="AD99" s="294"/>
      <c r="AE99" s="295"/>
      <c r="AF99" s="130"/>
      <c r="AG99" s="196" t="str">
        <f t="shared" si="10"/>
        <v>・</v>
      </c>
      <c r="AH99" s="413">
        <f t="shared" si="12"/>
      </c>
      <c r="AI99" s="414" t="str">
        <f t="shared" si="13"/>
        <v>・</v>
      </c>
      <c r="AJ99" s="415">
        <f t="shared" si="14"/>
      </c>
      <c r="AK99" s="298"/>
      <c r="AP99" s="35" t="str">
        <f>'参加校一覧（様式A-2)'!A41</f>
        <v>32</v>
      </c>
      <c r="AQ99" s="35">
        <f>'参加校一覧（様式A-2)'!B41</f>
        <v>0</v>
      </c>
      <c r="AR99" s="35">
        <f>WIDECHAR('参加校一覧（様式A-2)'!D41)</f>
      </c>
      <c r="AS99" s="35">
        <f>WIDECHAR('参加校一覧（様式A-2)'!E41)</f>
      </c>
      <c r="AV99" s="60"/>
      <c r="AW99" s="60"/>
    </row>
    <row r="100" spans="1:49" s="18" customFormat="1" ht="18">
      <c r="A100" s="297"/>
      <c r="B100" s="291">
        <v>33</v>
      </c>
      <c r="C100" s="291">
        <f t="shared" si="11"/>
      </c>
      <c r="D100" s="292">
        <f>IF(M100=D$65,COUNTIF($M$68:$M100,D$65),"")</f>
      </c>
      <c r="E100" s="292">
        <f>IF(M100=E$65,COUNTIF($M$68:$M100,E$65),"")</f>
      </c>
      <c r="F100" s="173"/>
      <c r="G100" s="174"/>
      <c r="H100" s="190" t="str">
        <f t="shared" si="8"/>
        <v>　</v>
      </c>
      <c r="I100" s="164"/>
      <c r="J100" s="183"/>
      <c r="K100" s="174"/>
      <c r="L100" s="190" t="str">
        <f t="shared" si="9"/>
        <v>　</v>
      </c>
      <c r="M100" s="164"/>
      <c r="N100" s="165"/>
      <c r="O100" s="121"/>
      <c r="P100" s="218">
        <f t="shared" si="5"/>
      </c>
      <c r="Q100" s="120"/>
      <c r="R100" s="121"/>
      <c r="S100" s="239">
        <f t="shared" si="6"/>
      </c>
      <c r="T100" s="159"/>
      <c r="U100" s="122"/>
      <c r="V100" s="123"/>
      <c r="W100" s="218">
        <f t="shared" si="7"/>
      </c>
      <c r="X100" s="159"/>
      <c r="Y100" s="119"/>
      <c r="Z100" s="293"/>
      <c r="AA100" s="294"/>
      <c r="AB100" s="294"/>
      <c r="AC100" s="294"/>
      <c r="AD100" s="294"/>
      <c r="AE100" s="295"/>
      <c r="AF100" s="130"/>
      <c r="AG100" s="196" t="str">
        <f t="shared" si="10"/>
        <v>・</v>
      </c>
      <c r="AH100" s="413">
        <f t="shared" si="12"/>
      </c>
      <c r="AI100" s="414" t="str">
        <f t="shared" si="13"/>
        <v>・</v>
      </c>
      <c r="AJ100" s="415">
        <f t="shared" si="14"/>
      </c>
      <c r="AK100" s="298"/>
      <c r="AP100" s="35" t="str">
        <f>'参加校一覧（様式A-2)'!A42</f>
        <v>33</v>
      </c>
      <c r="AQ100" s="35">
        <f>'参加校一覧（様式A-2)'!B42</f>
        <v>0</v>
      </c>
      <c r="AR100" s="35">
        <f>WIDECHAR('参加校一覧（様式A-2)'!D42)</f>
      </c>
      <c r="AS100" s="35">
        <f>WIDECHAR('参加校一覧（様式A-2)'!E42)</f>
      </c>
      <c r="AV100" s="60"/>
      <c r="AW100" s="60"/>
    </row>
    <row r="101" spans="1:49" s="18" customFormat="1" ht="18">
      <c r="A101" s="297"/>
      <c r="B101" s="291">
        <v>34</v>
      </c>
      <c r="C101" s="291">
        <f t="shared" si="11"/>
      </c>
      <c r="D101" s="292">
        <f>IF(M101=D$65,COUNTIF($M$68:$M101,D$65),"")</f>
      </c>
      <c r="E101" s="292">
        <f>IF(M101=E$65,COUNTIF($M$68:$M101,E$65),"")</f>
      </c>
      <c r="F101" s="173"/>
      <c r="G101" s="174"/>
      <c r="H101" s="190" t="str">
        <f t="shared" si="8"/>
        <v>　</v>
      </c>
      <c r="I101" s="164"/>
      <c r="J101" s="183"/>
      <c r="K101" s="174"/>
      <c r="L101" s="190" t="str">
        <f t="shared" si="9"/>
        <v>　</v>
      </c>
      <c r="M101" s="164"/>
      <c r="N101" s="165"/>
      <c r="O101" s="121"/>
      <c r="P101" s="218">
        <f t="shared" si="5"/>
      </c>
      <c r="Q101" s="120"/>
      <c r="R101" s="121"/>
      <c r="S101" s="239">
        <f t="shared" si="6"/>
      </c>
      <c r="T101" s="159"/>
      <c r="U101" s="122"/>
      <c r="V101" s="123"/>
      <c r="W101" s="218">
        <f t="shared" si="7"/>
      </c>
      <c r="X101" s="159"/>
      <c r="Y101" s="119"/>
      <c r="Z101" s="293"/>
      <c r="AA101" s="294"/>
      <c r="AB101" s="294"/>
      <c r="AC101" s="294"/>
      <c r="AD101" s="294"/>
      <c r="AE101" s="295"/>
      <c r="AF101" s="130"/>
      <c r="AG101" s="196" t="str">
        <f t="shared" si="10"/>
        <v>・</v>
      </c>
      <c r="AH101" s="413">
        <f t="shared" si="12"/>
      </c>
      <c r="AI101" s="414" t="str">
        <f t="shared" si="13"/>
        <v>・</v>
      </c>
      <c r="AJ101" s="415">
        <f t="shared" si="14"/>
      </c>
      <c r="AK101" s="298"/>
      <c r="AP101" s="35" t="str">
        <f>'参加校一覧（様式A-2)'!A43</f>
        <v>34</v>
      </c>
      <c r="AQ101" s="35">
        <f>'参加校一覧（様式A-2)'!B43</f>
        <v>0</v>
      </c>
      <c r="AR101" s="35">
        <f>WIDECHAR('参加校一覧（様式A-2)'!D43)</f>
      </c>
      <c r="AS101" s="35">
        <f>WIDECHAR('参加校一覧（様式A-2)'!E43)</f>
      </c>
      <c r="AV101" s="60"/>
      <c r="AW101" s="60"/>
    </row>
    <row r="102" spans="1:49" s="18" customFormat="1" ht="18">
      <c r="A102" s="297"/>
      <c r="B102" s="299">
        <v>35</v>
      </c>
      <c r="C102" s="299">
        <f t="shared" si="11"/>
      </c>
      <c r="D102" s="300">
        <f>IF(M102=D$65,COUNTIF($M$68:$M102,D$65),"")</f>
      </c>
      <c r="E102" s="300">
        <f>IF(M102=E$65,COUNTIF($M$68:$M102,E$65),"")</f>
      </c>
      <c r="F102" s="175"/>
      <c r="G102" s="176"/>
      <c r="H102" s="191" t="str">
        <f t="shared" si="8"/>
        <v>　</v>
      </c>
      <c r="I102" s="166"/>
      <c r="J102" s="184"/>
      <c r="K102" s="176"/>
      <c r="L102" s="191" t="str">
        <f t="shared" si="9"/>
        <v>　</v>
      </c>
      <c r="M102" s="167"/>
      <c r="N102" s="168"/>
      <c r="O102" s="135"/>
      <c r="P102" s="234">
        <f t="shared" si="5"/>
      </c>
      <c r="Q102" s="134"/>
      <c r="R102" s="135"/>
      <c r="S102" s="240">
        <f t="shared" si="6"/>
      </c>
      <c r="T102" s="160"/>
      <c r="U102" s="136"/>
      <c r="V102" s="137"/>
      <c r="W102" s="234">
        <f t="shared" si="7"/>
      </c>
      <c r="X102" s="160"/>
      <c r="Y102" s="138"/>
      <c r="Z102" s="301"/>
      <c r="AA102" s="302"/>
      <c r="AB102" s="302"/>
      <c r="AC102" s="302"/>
      <c r="AD102" s="302"/>
      <c r="AE102" s="303"/>
      <c r="AF102" s="139"/>
      <c r="AG102" s="197" t="str">
        <f t="shared" si="10"/>
        <v>・</v>
      </c>
      <c r="AH102" s="416">
        <f t="shared" si="12"/>
      </c>
      <c r="AI102" s="417" t="str">
        <f t="shared" si="13"/>
        <v>・</v>
      </c>
      <c r="AJ102" s="418">
        <f t="shared" si="14"/>
      </c>
      <c r="AK102" s="304"/>
      <c r="AP102" s="35" t="str">
        <f>'参加校一覧（様式A-2)'!A44</f>
        <v>35</v>
      </c>
      <c r="AQ102" s="35">
        <f>'参加校一覧（様式A-2)'!B44</f>
        <v>0</v>
      </c>
      <c r="AR102" s="35">
        <f>WIDECHAR('参加校一覧（様式A-2)'!D44)</f>
      </c>
      <c r="AS102" s="35">
        <f>WIDECHAR('参加校一覧（様式A-2)'!E44)</f>
      </c>
      <c r="AV102" s="60"/>
      <c r="AW102" s="60"/>
    </row>
    <row r="103" spans="1:49" s="18" customFormat="1" ht="18">
      <c r="A103" s="297"/>
      <c r="B103" s="291">
        <v>36</v>
      </c>
      <c r="C103" s="291">
        <f t="shared" si="11"/>
      </c>
      <c r="D103" s="292">
        <f>IF(M103=D$65,COUNTIF($M$68:$M103,D$65),"")</f>
      </c>
      <c r="E103" s="292">
        <f>IF(M103=E$65,COUNTIF($M$68:$M103,E$65),"")</f>
      </c>
      <c r="F103" s="173"/>
      <c r="G103" s="174"/>
      <c r="H103" s="190" t="str">
        <f t="shared" si="8"/>
        <v>　</v>
      </c>
      <c r="I103" s="164"/>
      <c r="J103" s="183"/>
      <c r="K103" s="174"/>
      <c r="L103" s="190" t="str">
        <f t="shared" si="9"/>
        <v>　</v>
      </c>
      <c r="M103" s="169"/>
      <c r="N103" s="170"/>
      <c r="O103" s="121"/>
      <c r="P103" s="218">
        <f t="shared" si="5"/>
      </c>
      <c r="Q103" s="120"/>
      <c r="R103" s="121"/>
      <c r="S103" s="239">
        <f t="shared" si="6"/>
      </c>
      <c r="T103" s="159"/>
      <c r="U103" s="122"/>
      <c r="V103" s="123"/>
      <c r="W103" s="218">
        <f t="shared" si="7"/>
      </c>
      <c r="X103" s="159"/>
      <c r="Y103" s="119"/>
      <c r="Z103" s="293"/>
      <c r="AA103" s="294"/>
      <c r="AB103" s="294"/>
      <c r="AC103" s="294"/>
      <c r="AD103" s="294"/>
      <c r="AE103" s="295"/>
      <c r="AF103" s="140"/>
      <c r="AG103" s="198" t="str">
        <f t="shared" si="10"/>
        <v>・</v>
      </c>
      <c r="AH103" s="419">
        <f t="shared" si="12"/>
      </c>
      <c r="AI103" s="420" t="str">
        <f t="shared" si="13"/>
        <v>・</v>
      </c>
      <c r="AJ103" s="421">
        <f t="shared" si="14"/>
      </c>
      <c r="AK103" s="305"/>
      <c r="AP103" s="35" t="str">
        <f>'参加校一覧（様式A-2)'!A45</f>
        <v>36</v>
      </c>
      <c r="AQ103" s="35">
        <f>'参加校一覧（様式A-2)'!B45</f>
        <v>0</v>
      </c>
      <c r="AR103" s="35">
        <f>WIDECHAR('参加校一覧（様式A-2)'!D45)</f>
      </c>
      <c r="AS103" s="35">
        <f>WIDECHAR('参加校一覧（様式A-2)'!E45)</f>
      </c>
      <c r="AV103" s="60"/>
      <c r="AW103" s="60"/>
    </row>
    <row r="104" spans="1:49" s="18" customFormat="1" ht="18">
      <c r="A104" s="297"/>
      <c r="B104" s="291">
        <v>37</v>
      </c>
      <c r="C104" s="291">
        <f t="shared" si="11"/>
      </c>
      <c r="D104" s="292">
        <f>IF(M104=D$65,COUNTIF($M$68:$M104,D$65),"")</f>
      </c>
      <c r="E104" s="292">
        <f>IF(M104=E$65,COUNTIF($M$68:$M104,E$65),"")</f>
      </c>
      <c r="F104" s="173"/>
      <c r="G104" s="174"/>
      <c r="H104" s="190" t="str">
        <f t="shared" si="8"/>
        <v>　</v>
      </c>
      <c r="I104" s="164"/>
      <c r="J104" s="183"/>
      <c r="K104" s="174"/>
      <c r="L104" s="190" t="str">
        <f t="shared" si="9"/>
        <v>　</v>
      </c>
      <c r="M104" s="164"/>
      <c r="N104" s="165"/>
      <c r="O104" s="121"/>
      <c r="P104" s="218">
        <f t="shared" si="5"/>
      </c>
      <c r="Q104" s="120"/>
      <c r="R104" s="121"/>
      <c r="S104" s="239">
        <f t="shared" si="6"/>
      </c>
      <c r="T104" s="159"/>
      <c r="U104" s="122"/>
      <c r="V104" s="123"/>
      <c r="W104" s="218">
        <f t="shared" si="7"/>
      </c>
      <c r="X104" s="159"/>
      <c r="Y104" s="119"/>
      <c r="Z104" s="293"/>
      <c r="AA104" s="294"/>
      <c r="AB104" s="294"/>
      <c r="AC104" s="294"/>
      <c r="AD104" s="294"/>
      <c r="AE104" s="295"/>
      <c r="AF104" s="130"/>
      <c r="AG104" s="196" t="str">
        <f t="shared" si="10"/>
        <v>・</v>
      </c>
      <c r="AH104" s="413">
        <f t="shared" si="12"/>
      </c>
      <c r="AI104" s="414" t="str">
        <f t="shared" si="13"/>
        <v>・</v>
      </c>
      <c r="AJ104" s="415">
        <f t="shared" si="14"/>
      </c>
      <c r="AK104" s="298"/>
      <c r="AP104" s="35" t="str">
        <f>'参加校一覧（様式A-2)'!A46</f>
        <v>37</v>
      </c>
      <c r="AQ104" s="35">
        <f>'参加校一覧（様式A-2)'!B46</f>
        <v>0</v>
      </c>
      <c r="AR104" s="35">
        <f>WIDECHAR('参加校一覧（様式A-2)'!D46)</f>
      </c>
      <c r="AS104" s="35">
        <f>WIDECHAR('参加校一覧（様式A-2)'!E46)</f>
      </c>
      <c r="AV104" s="60"/>
      <c r="AW104" s="60"/>
    </row>
    <row r="105" spans="1:49" s="18" customFormat="1" ht="18">
      <c r="A105" s="297"/>
      <c r="B105" s="291">
        <v>38</v>
      </c>
      <c r="C105" s="291">
        <f t="shared" si="11"/>
      </c>
      <c r="D105" s="292">
        <f>IF(M105=D$65,COUNTIF($M$68:$M105,D$65),"")</f>
      </c>
      <c r="E105" s="292">
        <f>IF(M105=E$65,COUNTIF($M$68:$M105,E$65),"")</f>
      </c>
      <c r="F105" s="173"/>
      <c r="G105" s="174"/>
      <c r="H105" s="190" t="str">
        <f t="shared" si="8"/>
        <v>　</v>
      </c>
      <c r="I105" s="164"/>
      <c r="J105" s="183"/>
      <c r="K105" s="174"/>
      <c r="L105" s="190" t="str">
        <f t="shared" si="9"/>
        <v>　</v>
      </c>
      <c r="M105" s="164"/>
      <c r="N105" s="165"/>
      <c r="O105" s="121"/>
      <c r="P105" s="218">
        <f t="shared" si="5"/>
      </c>
      <c r="Q105" s="120"/>
      <c r="R105" s="121"/>
      <c r="S105" s="239">
        <f t="shared" si="6"/>
      </c>
      <c r="T105" s="159"/>
      <c r="U105" s="122"/>
      <c r="V105" s="123"/>
      <c r="W105" s="218">
        <f t="shared" si="7"/>
      </c>
      <c r="X105" s="159"/>
      <c r="Y105" s="119"/>
      <c r="Z105" s="293"/>
      <c r="AA105" s="294"/>
      <c r="AB105" s="294"/>
      <c r="AC105" s="294"/>
      <c r="AD105" s="294"/>
      <c r="AE105" s="295"/>
      <c r="AF105" s="130"/>
      <c r="AG105" s="196" t="str">
        <f t="shared" si="10"/>
        <v>・</v>
      </c>
      <c r="AH105" s="413">
        <f t="shared" si="12"/>
      </c>
      <c r="AI105" s="414" t="str">
        <f t="shared" si="13"/>
        <v>・</v>
      </c>
      <c r="AJ105" s="415">
        <f t="shared" si="14"/>
      </c>
      <c r="AK105" s="298"/>
      <c r="AP105" s="35" t="str">
        <f>'参加校一覧（様式A-2)'!A47</f>
        <v>38</v>
      </c>
      <c r="AQ105" s="35">
        <f>'参加校一覧（様式A-2)'!B47</f>
        <v>0</v>
      </c>
      <c r="AR105" s="35">
        <f>WIDECHAR('参加校一覧（様式A-2)'!D47)</f>
      </c>
      <c r="AS105" s="35">
        <f>WIDECHAR('参加校一覧（様式A-2)'!E47)</f>
      </c>
      <c r="AV105" s="60"/>
      <c r="AW105" s="60"/>
    </row>
    <row r="106" spans="1:49" s="18" customFormat="1" ht="18">
      <c r="A106" s="297"/>
      <c r="B106" s="291">
        <v>39</v>
      </c>
      <c r="C106" s="291">
        <f t="shared" si="11"/>
      </c>
      <c r="D106" s="292">
        <f>IF(M106=D$65,COUNTIF($M$68:$M106,D$65),"")</f>
      </c>
      <c r="E106" s="292">
        <f>IF(M106=E$65,COUNTIF($M$68:$M106,E$65),"")</f>
      </c>
      <c r="F106" s="173"/>
      <c r="G106" s="174"/>
      <c r="H106" s="190" t="str">
        <f t="shared" si="8"/>
        <v>　</v>
      </c>
      <c r="I106" s="164"/>
      <c r="J106" s="183"/>
      <c r="K106" s="174"/>
      <c r="L106" s="190" t="str">
        <f t="shared" si="9"/>
        <v>　</v>
      </c>
      <c r="M106" s="164"/>
      <c r="N106" s="165"/>
      <c r="O106" s="121"/>
      <c r="P106" s="218">
        <f t="shared" si="5"/>
      </c>
      <c r="Q106" s="120"/>
      <c r="R106" s="121"/>
      <c r="S106" s="239">
        <f t="shared" si="6"/>
      </c>
      <c r="T106" s="159"/>
      <c r="U106" s="122"/>
      <c r="V106" s="123"/>
      <c r="W106" s="218">
        <f t="shared" si="7"/>
      </c>
      <c r="X106" s="159"/>
      <c r="Y106" s="119"/>
      <c r="Z106" s="293"/>
      <c r="AA106" s="294"/>
      <c r="AB106" s="294"/>
      <c r="AC106" s="294"/>
      <c r="AD106" s="294"/>
      <c r="AE106" s="295"/>
      <c r="AF106" s="130"/>
      <c r="AG106" s="196" t="str">
        <f t="shared" si="10"/>
        <v>・</v>
      </c>
      <c r="AH106" s="413">
        <f t="shared" si="12"/>
      </c>
      <c r="AI106" s="414" t="str">
        <f t="shared" si="13"/>
        <v>・</v>
      </c>
      <c r="AJ106" s="415">
        <f t="shared" si="14"/>
      </c>
      <c r="AK106" s="298"/>
      <c r="AP106" s="35" t="str">
        <f>'参加校一覧（様式A-2)'!A48</f>
        <v>39</v>
      </c>
      <c r="AQ106" s="35">
        <f>'参加校一覧（様式A-2)'!B48</f>
        <v>0</v>
      </c>
      <c r="AR106" s="35">
        <f>WIDECHAR('参加校一覧（様式A-2)'!D48)</f>
      </c>
      <c r="AS106" s="35">
        <f>WIDECHAR('参加校一覧（様式A-2)'!E48)</f>
      </c>
      <c r="AV106" s="60"/>
      <c r="AW106" s="60"/>
    </row>
    <row r="107" spans="1:49" s="18" customFormat="1" ht="18.75" thickBot="1">
      <c r="A107" s="297"/>
      <c r="B107" s="306">
        <v>40</v>
      </c>
      <c r="C107" s="306">
        <f t="shared" si="11"/>
      </c>
      <c r="D107" s="307">
        <f>IF(M107=D$65,COUNTIF($M$68:$M107,D$65),"")</f>
      </c>
      <c r="E107" s="307">
        <f>IF(M107=E$65,COUNTIF($M$68:$M107,E$65),"")</f>
      </c>
      <c r="F107" s="177"/>
      <c r="G107" s="178"/>
      <c r="H107" s="192" t="str">
        <f t="shared" si="8"/>
        <v>　</v>
      </c>
      <c r="I107" s="171"/>
      <c r="J107" s="185"/>
      <c r="K107" s="178"/>
      <c r="L107" s="192" t="str">
        <f t="shared" si="9"/>
        <v>　</v>
      </c>
      <c r="M107" s="171"/>
      <c r="N107" s="172"/>
      <c r="O107" s="142"/>
      <c r="P107" s="220">
        <f t="shared" si="5"/>
      </c>
      <c r="Q107" s="141"/>
      <c r="R107" s="142"/>
      <c r="S107" s="241">
        <f t="shared" si="6"/>
      </c>
      <c r="T107" s="161"/>
      <c r="U107" s="143"/>
      <c r="V107" s="144"/>
      <c r="W107" s="220">
        <f t="shared" si="7"/>
      </c>
      <c r="X107" s="161"/>
      <c r="Y107" s="145"/>
      <c r="Z107" s="308"/>
      <c r="AA107" s="309"/>
      <c r="AB107" s="309"/>
      <c r="AC107" s="309"/>
      <c r="AD107" s="309"/>
      <c r="AE107" s="310"/>
      <c r="AF107" s="146"/>
      <c r="AG107" s="199" t="str">
        <f t="shared" si="10"/>
        <v>・</v>
      </c>
      <c r="AH107" s="422">
        <f t="shared" si="12"/>
      </c>
      <c r="AI107" s="423" t="str">
        <f t="shared" si="13"/>
        <v>・</v>
      </c>
      <c r="AJ107" s="424">
        <f t="shared" si="14"/>
      </c>
      <c r="AK107" s="311"/>
      <c r="AP107" s="35" t="str">
        <f>'参加校一覧（様式A-2)'!A49</f>
        <v>40</v>
      </c>
      <c r="AQ107" s="35">
        <f>'参加校一覧（様式A-2)'!B49</f>
        <v>0</v>
      </c>
      <c r="AR107" s="35">
        <f>WIDECHAR('参加校一覧（様式A-2)'!D49)</f>
      </c>
      <c r="AS107" s="35">
        <f>WIDECHAR('参加校一覧（様式A-2)'!E49)</f>
      </c>
      <c r="AV107" s="60"/>
      <c r="AW107" s="60"/>
    </row>
    <row r="108" spans="1:49" s="18" customFormat="1" ht="18">
      <c r="A108" s="297"/>
      <c r="B108" s="291">
        <v>41</v>
      </c>
      <c r="C108" s="291">
        <f t="shared" si="11"/>
      </c>
      <c r="D108" s="292">
        <f>IF(M108=D$65,COUNTIF($M$68:$M108,D$65),"")</f>
      </c>
      <c r="E108" s="292">
        <f>IF(M108=E$65,COUNTIF($M$68:$M108,E$65),"")</f>
      </c>
      <c r="F108" s="173"/>
      <c r="G108" s="174"/>
      <c r="H108" s="190" t="str">
        <f t="shared" si="8"/>
        <v>　</v>
      </c>
      <c r="I108" s="164"/>
      <c r="J108" s="183"/>
      <c r="K108" s="174"/>
      <c r="L108" s="190" t="str">
        <f t="shared" si="9"/>
        <v>　</v>
      </c>
      <c r="M108" s="164"/>
      <c r="N108" s="165"/>
      <c r="O108" s="121"/>
      <c r="P108" s="218">
        <f t="shared" si="5"/>
      </c>
      <c r="Q108" s="120"/>
      <c r="R108" s="121"/>
      <c r="S108" s="239">
        <f t="shared" si="6"/>
      </c>
      <c r="T108" s="159"/>
      <c r="U108" s="122"/>
      <c r="V108" s="123"/>
      <c r="W108" s="218">
        <f t="shared" si="7"/>
      </c>
      <c r="X108" s="159"/>
      <c r="Y108" s="119"/>
      <c r="Z108" s="293"/>
      <c r="AA108" s="294"/>
      <c r="AB108" s="294"/>
      <c r="AC108" s="294"/>
      <c r="AD108" s="294"/>
      <c r="AE108" s="295"/>
      <c r="AF108" s="149"/>
      <c r="AG108" s="200" t="str">
        <f t="shared" si="10"/>
        <v>・</v>
      </c>
      <c r="AH108" s="425">
        <f t="shared" si="12"/>
      </c>
      <c r="AI108" s="426" t="str">
        <f t="shared" si="13"/>
        <v>・</v>
      </c>
      <c r="AJ108" s="427">
        <f t="shared" si="14"/>
      </c>
      <c r="AK108" s="312"/>
      <c r="AP108" s="35" t="str">
        <f>'参加校一覧（様式A-2)'!A50</f>
        <v>41</v>
      </c>
      <c r="AQ108" s="35">
        <f>'参加校一覧（様式A-2)'!B50</f>
        <v>0</v>
      </c>
      <c r="AR108" s="35">
        <f>WIDECHAR('参加校一覧（様式A-2)'!D50)</f>
      </c>
      <c r="AS108" s="35">
        <f>WIDECHAR('参加校一覧（様式A-2)'!E50)</f>
      </c>
      <c r="AV108" s="60"/>
      <c r="AW108" s="60"/>
    </row>
    <row r="109" spans="1:49" s="18" customFormat="1" ht="18">
      <c r="A109" s="297"/>
      <c r="B109" s="291">
        <v>42</v>
      </c>
      <c r="C109" s="291">
        <f t="shared" si="11"/>
      </c>
      <c r="D109" s="292">
        <f>IF(M109=D$65,COUNTIF($M$68:$M109,D$65),"")</f>
      </c>
      <c r="E109" s="292">
        <f>IF(M109=E$65,COUNTIF($M$68:$M109,E$65),"")</f>
      </c>
      <c r="F109" s="173"/>
      <c r="G109" s="174"/>
      <c r="H109" s="190" t="str">
        <f t="shared" si="8"/>
        <v>　</v>
      </c>
      <c r="I109" s="164"/>
      <c r="J109" s="183"/>
      <c r="K109" s="174"/>
      <c r="L109" s="190" t="str">
        <f t="shared" si="9"/>
        <v>　</v>
      </c>
      <c r="M109" s="164"/>
      <c r="N109" s="165"/>
      <c r="O109" s="121"/>
      <c r="P109" s="218">
        <f t="shared" si="5"/>
      </c>
      <c r="Q109" s="120"/>
      <c r="R109" s="121"/>
      <c r="S109" s="239">
        <f t="shared" si="6"/>
      </c>
      <c r="T109" s="159"/>
      <c r="U109" s="122"/>
      <c r="V109" s="123"/>
      <c r="W109" s="218">
        <f t="shared" si="7"/>
      </c>
      <c r="X109" s="159"/>
      <c r="Y109" s="119"/>
      <c r="Z109" s="293"/>
      <c r="AA109" s="294"/>
      <c r="AB109" s="294"/>
      <c r="AC109" s="294"/>
      <c r="AD109" s="294"/>
      <c r="AE109" s="295"/>
      <c r="AF109" s="130"/>
      <c r="AG109" s="196" t="str">
        <f t="shared" si="10"/>
        <v>・</v>
      </c>
      <c r="AH109" s="413">
        <f t="shared" si="12"/>
      </c>
      <c r="AI109" s="414" t="str">
        <f t="shared" si="13"/>
        <v>・</v>
      </c>
      <c r="AJ109" s="415">
        <f t="shared" si="14"/>
      </c>
      <c r="AK109" s="298"/>
      <c r="AP109" s="35" t="str">
        <f>'参加校一覧（様式A-2)'!A51</f>
        <v>42</v>
      </c>
      <c r="AQ109" s="35">
        <f>'参加校一覧（様式A-2)'!B51</f>
        <v>0</v>
      </c>
      <c r="AR109" s="35">
        <f>WIDECHAR('参加校一覧（様式A-2)'!D51)</f>
      </c>
      <c r="AS109" s="35">
        <f>WIDECHAR('参加校一覧（様式A-2)'!E51)</f>
      </c>
      <c r="AV109" s="60"/>
      <c r="AW109" s="60"/>
    </row>
    <row r="110" spans="1:49" s="18" customFormat="1" ht="18">
      <c r="A110" s="297"/>
      <c r="B110" s="291">
        <v>43</v>
      </c>
      <c r="C110" s="291">
        <f t="shared" si="11"/>
      </c>
      <c r="D110" s="292">
        <f>IF(M110=D$65,COUNTIF($M$68:$M110,D$65),"")</f>
      </c>
      <c r="E110" s="292">
        <f>IF(M110=E$65,COUNTIF($M$68:$M110,E$65),"")</f>
      </c>
      <c r="F110" s="173"/>
      <c r="G110" s="174"/>
      <c r="H110" s="190" t="str">
        <f t="shared" si="8"/>
        <v>　</v>
      </c>
      <c r="I110" s="164"/>
      <c r="J110" s="183"/>
      <c r="K110" s="174"/>
      <c r="L110" s="190" t="str">
        <f t="shared" si="9"/>
        <v>　</v>
      </c>
      <c r="M110" s="164"/>
      <c r="N110" s="165"/>
      <c r="O110" s="121"/>
      <c r="P110" s="218">
        <f t="shared" si="5"/>
      </c>
      <c r="Q110" s="120"/>
      <c r="R110" s="121"/>
      <c r="S110" s="239">
        <f t="shared" si="6"/>
      </c>
      <c r="T110" s="159"/>
      <c r="U110" s="122"/>
      <c r="V110" s="123"/>
      <c r="W110" s="218">
        <f t="shared" si="7"/>
      </c>
      <c r="X110" s="159"/>
      <c r="Y110" s="119"/>
      <c r="Z110" s="293"/>
      <c r="AA110" s="294"/>
      <c r="AB110" s="294"/>
      <c r="AC110" s="294"/>
      <c r="AD110" s="294"/>
      <c r="AE110" s="295"/>
      <c r="AF110" s="130"/>
      <c r="AG110" s="196" t="str">
        <f t="shared" si="10"/>
        <v>・</v>
      </c>
      <c r="AH110" s="413">
        <f t="shared" si="12"/>
      </c>
      <c r="AI110" s="414" t="str">
        <f t="shared" si="13"/>
        <v>・</v>
      </c>
      <c r="AJ110" s="415">
        <f t="shared" si="14"/>
      </c>
      <c r="AK110" s="298"/>
      <c r="AP110" s="35" t="str">
        <f>'参加校一覧（様式A-2)'!A52</f>
        <v>43</v>
      </c>
      <c r="AQ110" s="35">
        <f>'参加校一覧（様式A-2)'!B52</f>
        <v>0</v>
      </c>
      <c r="AR110" s="35">
        <f>WIDECHAR('参加校一覧（様式A-2)'!D52)</f>
      </c>
      <c r="AS110" s="35">
        <f>WIDECHAR('参加校一覧（様式A-2)'!E52)</f>
      </c>
      <c r="AV110" s="60"/>
      <c r="AW110" s="60"/>
    </row>
    <row r="111" spans="1:49" s="18" customFormat="1" ht="18">
      <c r="A111" s="297"/>
      <c r="B111" s="291">
        <v>44</v>
      </c>
      <c r="C111" s="291">
        <f t="shared" si="11"/>
      </c>
      <c r="D111" s="292">
        <f>IF(M111=D$65,COUNTIF($M$68:$M111,D$65),"")</f>
      </c>
      <c r="E111" s="292">
        <f>IF(M111=E$65,COUNTIF($M$68:$M111,E$65),"")</f>
      </c>
      <c r="F111" s="173"/>
      <c r="G111" s="174"/>
      <c r="H111" s="190" t="str">
        <f t="shared" si="8"/>
        <v>　</v>
      </c>
      <c r="I111" s="164"/>
      <c r="J111" s="183"/>
      <c r="K111" s="174"/>
      <c r="L111" s="190" t="str">
        <f t="shared" si="9"/>
        <v>　</v>
      </c>
      <c r="M111" s="164"/>
      <c r="N111" s="165"/>
      <c r="O111" s="121"/>
      <c r="P111" s="218">
        <f t="shared" si="5"/>
      </c>
      <c r="Q111" s="120"/>
      <c r="R111" s="121"/>
      <c r="S111" s="239">
        <f t="shared" si="6"/>
      </c>
      <c r="T111" s="159"/>
      <c r="U111" s="122"/>
      <c r="V111" s="123"/>
      <c r="W111" s="218">
        <f t="shared" si="7"/>
      </c>
      <c r="X111" s="159"/>
      <c r="Y111" s="119"/>
      <c r="Z111" s="293"/>
      <c r="AA111" s="294"/>
      <c r="AB111" s="294"/>
      <c r="AC111" s="294"/>
      <c r="AD111" s="294"/>
      <c r="AE111" s="295"/>
      <c r="AF111" s="130"/>
      <c r="AG111" s="196" t="str">
        <f t="shared" si="10"/>
        <v>・</v>
      </c>
      <c r="AH111" s="413">
        <f t="shared" si="12"/>
      </c>
      <c r="AI111" s="414" t="str">
        <f t="shared" si="13"/>
        <v>・</v>
      </c>
      <c r="AJ111" s="415">
        <f t="shared" si="14"/>
      </c>
      <c r="AK111" s="298"/>
      <c r="AP111" s="35" t="str">
        <f>'参加校一覧（様式A-2)'!A53</f>
        <v>44</v>
      </c>
      <c r="AQ111" s="35">
        <f>'参加校一覧（様式A-2)'!B53</f>
        <v>0</v>
      </c>
      <c r="AR111" s="35">
        <f>WIDECHAR('参加校一覧（様式A-2)'!D53)</f>
      </c>
      <c r="AS111" s="35">
        <f>WIDECHAR('参加校一覧（様式A-2)'!E53)</f>
      </c>
      <c r="AV111" s="60"/>
      <c r="AW111" s="60"/>
    </row>
    <row r="112" spans="1:49" s="18" customFormat="1" ht="18">
      <c r="A112" s="297"/>
      <c r="B112" s="299">
        <v>45</v>
      </c>
      <c r="C112" s="299">
        <f t="shared" si="11"/>
      </c>
      <c r="D112" s="300">
        <f>IF(M112=D$65,COUNTIF($M$68:$M112,D$65),"")</f>
      </c>
      <c r="E112" s="300">
        <f>IF(M112=E$65,COUNTIF($M$68:$M112,E$65),"")</f>
      </c>
      <c r="F112" s="175"/>
      <c r="G112" s="176"/>
      <c r="H112" s="191" t="str">
        <f t="shared" si="8"/>
        <v>　</v>
      </c>
      <c r="I112" s="166"/>
      <c r="J112" s="184"/>
      <c r="K112" s="176"/>
      <c r="L112" s="191" t="str">
        <f t="shared" si="9"/>
        <v>　</v>
      </c>
      <c r="M112" s="167"/>
      <c r="N112" s="168"/>
      <c r="O112" s="135"/>
      <c r="P112" s="219">
        <f t="shared" si="5"/>
      </c>
      <c r="Q112" s="134"/>
      <c r="R112" s="135"/>
      <c r="S112" s="240">
        <f t="shared" si="6"/>
      </c>
      <c r="T112" s="160"/>
      <c r="U112" s="151"/>
      <c r="V112" s="152"/>
      <c r="W112" s="219">
        <f t="shared" si="7"/>
      </c>
      <c r="X112" s="162"/>
      <c r="Y112" s="133"/>
      <c r="Z112" s="313"/>
      <c r="AA112" s="314"/>
      <c r="AB112" s="314"/>
      <c r="AC112" s="314"/>
      <c r="AD112" s="314"/>
      <c r="AE112" s="315"/>
      <c r="AF112" s="150"/>
      <c r="AG112" s="201" t="str">
        <f t="shared" si="10"/>
        <v>・</v>
      </c>
      <c r="AH112" s="428">
        <f t="shared" si="12"/>
      </c>
      <c r="AI112" s="429" t="str">
        <f t="shared" si="13"/>
        <v>・</v>
      </c>
      <c r="AJ112" s="430">
        <f t="shared" si="14"/>
      </c>
      <c r="AK112" s="304"/>
      <c r="AP112" s="35" t="str">
        <f>'参加校一覧（様式A-2)'!A54</f>
        <v>45</v>
      </c>
      <c r="AQ112" s="35">
        <f>'参加校一覧（様式A-2)'!B54</f>
        <v>0</v>
      </c>
      <c r="AR112" s="35">
        <f>WIDECHAR('参加校一覧（様式A-2)'!D54)</f>
      </c>
      <c r="AS112" s="35">
        <f>WIDECHAR('参加校一覧（様式A-2)'!E54)</f>
      </c>
      <c r="AV112" s="60"/>
      <c r="AW112" s="60"/>
    </row>
    <row r="113" spans="1:49" s="18" customFormat="1" ht="18">
      <c r="A113" s="297"/>
      <c r="B113" s="291">
        <v>46</v>
      </c>
      <c r="C113" s="291">
        <f t="shared" si="11"/>
      </c>
      <c r="D113" s="292">
        <f>IF(M113=D$65,COUNTIF($M$68:$M113,D$65),"")</f>
      </c>
      <c r="E113" s="292">
        <f>IF(M113=E$65,COUNTIF($M$68:$M113,E$65),"")</f>
      </c>
      <c r="F113" s="173"/>
      <c r="G113" s="174"/>
      <c r="H113" s="190" t="str">
        <f t="shared" si="8"/>
        <v>　</v>
      </c>
      <c r="I113" s="164"/>
      <c r="J113" s="183"/>
      <c r="K113" s="174"/>
      <c r="L113" s="190" t="str">
        <f t="shared" si="9"/>
        <v>　</v>
      </c>
      <c r="M113" s="169"/>
      <c r="N113" s="170"/>
      <c r="O113" s="121"/>
      <c r="P113" s="233">
        <f t="shared" si="5"/>
      </c>
      <c r="Q113" s="120"/>
      <c r="R113" s="121"/>
      <c r="S113" s="239">
        <f t="shared" si="6"/>
      </c>
      <c r="T113" s="159"/>
      <c r="U113" s="153"/>
      <c r="V113" s="154"/>
      <c r="W113" s="233">
        <f t="shared" si="7"/>
      </c>
      <c r="X113" s="163"/>
      <c r="Y113" s="155"/>
      <c r="Z113" s="316"/>
      <c r="AA113" s="317"/>
      <c r="AB113" s="317"/>
      <c r="AC113" s="317"/>
      <c r="AD113" s="317"/>
      <c r="AE113" s="318"/>
      <c r="AF113" s="140"/>
      <c r="AG113" s="198" t="str">
        <f t="shared" si="10"/>
        <v>・</v>
      </c>
      <c r="AH113" s="419">
        <f t="shared" si="12"/>
      </c>
      <c r="AI113" s="420" t="str">
        <f t="shared" si="13"/>
        <v>・</v>
      </c>
      <c r="AJ113" s="421">
        <f t="shared" si="14"/>
      </c>
      <c r="AK113" s="305"/>
      <c r="AP113" s="35" t="str">
        <f>'参加校一覧（様式A-2)'!A55</f>
        <v>46</v>
      </c>
      <c r="AQ113" s="35">
        <f>'参加校一覧（様式A-2)'!B55</f>
        <v>0</v>
      </c>
      <c r="AR113" s="35">
        <f>WIDECHAR('参加校一覧（様式A-2)'!D55)</f>
      </c>
      <c r="AS113" s="35">
        <f>WIDECHAR('参加校一覧（様式A-2)'!E55)</f>
      </c>
      <c r="AV113" s="60"/>
      <c r="AW113" s="60"/>
    </row>
    <row r="114" spans="1:49" s="18" customFormat="1" ht="18">
      <c r="A114" s="297"/>
      <c r="B114" s="291">
        <v>47</v>
      </c>
      <c r="C114" s="291">
        <f t="shared" si="11"/>
      </c>
      <c r="D114" s="292">
        <f>IF(M114=D$65,COUNTIF($M$68:$M114,D$65),"")</f>
      </c>
      <c r="E114" s="292">
        <f>IF(M114=E$65,COUNTIF($M$68:$M114,E$65),"")</f>
      </c>
      <c r="F114" s="173"/>
      <c r="G114" s="174"/>
      <c r="H114" s="190" t="str">
        <f t="shared" si="8"/>
        <v>　</v>
      </c>
      <c r="I114" s="164"/>
      <c r="J114" s="183"/>
      <c r="K114" s="174"/>
      <c r="L114" s="190" t="str">
        <f t="shared" si="9"/>
        <v>　</v>
      </c>
      <c r="M114" s="164"/>
      <c r="N114" s="165"/>
      <c r="O114" s="121"/>
      <c r="P114" s="218">
        <f t="shared" si="5"/>
      </c>
      <c r="Q114" s="120"/>
      <c r="R114" s="121"/>
      <c r="S114" s="239">
        <f t="shared" si="6"/>
      </c>
      <c r="T114" s="159"/>
      <c r="U114" s="156"/>
      <c r="V114" s="123"/>
      <c r="W114" s="218">
        <f t="shared" si="7"/>
      </c>
      <c r="X114" s="159"/>
      <c r="Y114" s="119"/>
      <c r="Z114" s="293"/>
      <c r="AA114" s="294"/>
      <c r="AB114" s="294"/>
      <c r="AC114" s="294"/>
      <c r="AD114" s="294"/>
      <c r="AE114" s="295"/>
      <c r="AF114" s="130"/>
      <c r="AG114" s="196" t="str">
        <f t="shared" si="10"/>
        <v>・</v>
      </c>
      <c r="AH114" s="413">
        <f t="shared" si="12"/>
      </c>
      <c r="AI114" s="414" t="str">
        <f t="shared" si="13"/>
        <v>・</v>
      </c>
      <c r="AJ114" s="415">
        <f t="shared" si="14"/>
      </c>
      <c r="AK114" s="298"/>
      <c r="AP114" s="35" t="str">
        <f>'参加校一覧（様式A-2)'!A56</f>
        <v>47</v>
      </c>
      <c r="AQ114" s="35">
        <f>'参加校一覧（様式A-2)'!B56</f>
        <v>0</v>
      </c>
      <c r="AR114" s="35">
        <f>WIDECHAR('参加校一覧（様式A-2)'!D56)</f>
      </c>
      <c r="AS114" s="35">
        <f>WIDECHAR('参加校一覧（様式A-2)'!E56)</f>
      </c>
      <c r="AV114" s="60"/>
      <c r="AW114" s="60"/>
    </row>
    <row r="115" spans="1:49" s="18" customFormat="1" ht="18">
      <c r="A115" s="297"/>
      <c r="B115" s="291">
        <v>48</v>
      </c>
      <c r="C115" s="291">
        <f t="shared" si="11"/>
      </c>
      <c r="D115" s="292">
        <f>IF(M115=D$65,COUNTIF($M$68:$M115,D$65),"")</f>
      </c>
      <c r="E115" s="292">
        <f>IF(M115=E$65,COUNTIF($M$68:$M115,E$65),"")</f>
      </c>
      <c r="F115" s="173"/>
      <c r="G115" s="174"/>
      <c r="H115" s="190" t="str">
        <f t="shared" si="8"/>
        <v>　</v>
      </c>
      <c r="I115" s="164"/>
      <c r="J115" s="183"/>
      <c r="K115" s="174"/>
      <c r="L115" s="190" t="str">
        <f t="shared" si="9"/>
        <v>　</v>
      </c>
      <c r="M115" s="164"/>
      <c r="N115" s="165"/>
      <c r="O115" s="121"/>
      <c r="P115" s="218">
        <f t="shared" si="5"/>
      </c>
      <c r="Q115" s="120"/>
      <c r="R115" s="121"/>
      <c r="S115" s="239">
        <f t="shared" si="6"/>
      </c>
      <c r="T115" s="159"/>
      <c r="U115" s="156"/>
      <c r="V115" s="123"/>
      <c r="W115" s="218">
        <f t="shared" si="7"/>
      </c>
      <c r="X115" s="159"/>
      <c r="Y115" s="119"/>
      <c r="Z115" s="293"/>
      <c r="AA115" s="294"/>
      <c r="AB115" s="294"/>
      <c r="AC115" s="294"/>
      <c r="AD115" s="294"/>
      <c r="AE115" s="295"/>
      <c r="AF115" s="130"/>
      <c r="AG115" s="196" t="str">
        <f t="shared" si="10"/>
        <v>・</v>
      </c>
      <c r="AH115" s="413">
        <f t="shared" si="12"/>
      </c>
      <c r="AI115" s="414" t="str">
        <f t="shared" si="13"/>
        <v>・</v>
      </c>
      <c r="AJ115" s="415">
        <f t="shared" si="14"/>
      </c>
      <c r="AK115" s="298"/>
      <c r="AP115" s="35" t="str">
        <f>'参加校一覧（様式A-2)'!A57</f>
        <v>48</v>
      </c>
      <c r="AQ115" s="35">
        <f>'参加校一覧（様式A-2)'!B57</f>
        <v>0</v>
      </c>
      <c r="AR115" s="35">
        <f>WIDECHAR('参加校一覧（様式A-2)'!D57)</f>
      </c>
      <c r="AS115" s="35">
        <f>WIDECHAR('参加校一覧（様式A-2)'!E57)</f>
      </c>
      <c r="AV115" s="60"/>
      <c r="AW115" s="60"/>
    </row>
    <row r="116" spans="1:49" s="18" customFormat="1" ht="18">
      <c r="A116" s="297"/>
      <c r="B116" s="291">
        <v>49</v>
      </c>
      <c r="C116" s="291">
        <f t="shared" si="11"/>
      </c>
      <c r="D116" s="292">
        <f>IF(M116=D$65,COUNTIF($M$68:$M116,D$65),"")</f>
      </c>
      <c r="E116" s="292">
        <f>IF(M116=E$65,COUNTIF($M$68:$M116,E$65),"")</f>
      </c>
      <c r="F116" s="173"/>
      <c r="G116" s="174"/>
      <c r="H116" s="190" t="str">
        <f t="shared" si="8"/>
        <v>　</v>
      </c>
      <c r="I116" s="164"/>
      <c r="J116" s="183"/>
      <c r="K116" s="174"/>
      <c r="L116" s="190" t="str">
        <f t="shared" si="9"/>
        <v>　</v>
      </c>
      <c r="M116" s="164"/>
      <c r="N116" s="165"/>
      <c r="O116" s="121"/>
      <c r="P116" s="218">
        <f t="shared" si="5"/>
      </c>
      <c r="Q116" s="120"/>
      <c r="R116" s="121"/>
      <c r="S116" s="239">
        <f t="shared" si="6"/>
      </c>
      <c r="T116" s="159"/>
      <c r="U116" s="156"/>
      <c r="V116" s="123"/>
      <c r="W116" s="218">
        <f t="shared" si="7"/>
      </c>
      <c r="X116" s="159"/>
      <c r="Y116" s="119"/>
      <c r="Z116" s="293"/>
      <c r="AA116" s="294"/>
      <c r="AB116" s="294"/>
      <c r="AC116" s="294"/>
      <c r="AD116" s="294"/>
      <c r="AE116" s="295"/>
      <c r="AF116" s="130"/>
      <c r="AG116" s="196" t="str">
        <f t="shared" si="10"/>
        <v>・</v>
      </c>
      <c r="AH116" s="413">
        <f t="shared" si="12"/>
      </c>
      <c r="AI116" s="414" t="str">
        <f t="shared" si="13"/>
        <v>・</v>
      </c>
      <c r="AJ116" s="415">
        <f t="shared" si="14"/>
      </c>
      <c r="AK116" s="298"/>
      <c r="AP116" s="35" t="str">
        <f>'参加校一覧（様式A-2)'!A58</f>
        <v>49</v>
      </c>
      <c r="AQ116" s="35">
        <f>'参加校一覧（様式A-2)'!B58</f>
        <v>0</v>
      </c>
      <c r="AR116" s="35">
        <f>WIDECHAR('参加校一覧（様式A-2)'!D58)</f>
      </c>
      <c r="AS116" s="35">
        <f>WIDECHAR('参加校一覧（様式A-2)'!E58)</f>
      </c>
      <c r="AV116" s="60"/>
      <c r="AW116" s="60"/>
    </row>
    <row r="117" spans="1:49" s="18" customFormat="1" ht="18.75" thickBot="1">
      <c r="A117" s="297"/>
      <c r="B117" s="306">
        <v>50</v>
      </c>
      <c r="C117" s="306">
        <f t="shared" si="11"/>
      </c>
      <c r="D117" s="307">
        <f>IF(M117=D$65,COUNTIF($M$68:$M117,D$65),"")</f>
      </c>
      <c r="E117" s="307">
        <f>IF(M117=E$65,COUNTIF($M$68:$M117,E$65),"")</f>
      </c>
      <c r="F117" s="177"/>
      <c r="G117" s="178"/>
      <c r="H117" s="192" t="str">
        <f t="shared" si="8"/>
        <v>　</v>
      </c>
      <c r="I117" s="171"/>
      <c r="J117" s="185"/>
      <c r="K117" s="178"/>
      <c r="L117" s="192" t="str">
        <f t="shared" si="9"/>
        <v>　</v>
      </c>
      <c r="M117" s="171"/>
      <c r="N117" s="172"/>
      <c r="O117" s="142"/>
      <c r="P117" s="220">
        <f t="shared" si="5"/>
      </c>
      <c r="Q117" s="141"/>
      <c r="R117" s="142"/>
      <c r="S117" s="241">
        <f t="shared" si="6"/>
      </c>
      <c r="T117" s="161"/>
      <c r="U117" s="157"/>
      <c r="V117" s="144"/>
      <c r="W117" s="220">
        <f t="shared" si="7"/>
      </c>
      <c r="X117" s="161"/>
      <c r="Y117" s="145"/>
      <c r="Z117" s="308"/>
      <c r="AA117" s="309"/>
      <c r="AB117" s="309"/>
      <c r="AC117" s="309"/>
      <c r="AD117" s="309"/>
      <c r="AE117" s="310"/>
      <c r="AF117" s="146"/>
      <c r="AG117" s="199" t="str">
        <f t="shared" si="10"/>
        <v>・</v>
      </c>
      <c r="AH117" s="422">
        <f t="shared" si="12"/>
      </c>
      <c r="AI117" s="423" t="str">
        <f t="shared" si="13"/>
        <v>・</v>
      </c>
      <c r="AJ117" s="424">
        <f t="shared" si="14"/>
      </c>
      <c r="AK117" s="311"/>
      <c r="AP117" s="35" t="str">
        <f>'参加校一覧（様式A-2)'!A59</f>
        <v>50</v>
      </c>
      <c r="AQ117" s="35">
        <f>'参加校一覧（様式A-2)'!B59</f>
        <v>0</v>
      </c>
      <c r="AR117" s="35">
        <f>WIDECHAR('参加校一覧（様式A-2)'!D59)</f>
      </c>
      <c r="AS117" s="35">
        <f>WIDECHAR('参加校一覧（様式A-2)'!E59)</f>
      </c>
      <c r="AV117" s="60"/>
      <c r="AW117" s="60"/>
    </row>
    <row r="118" spans="1:49" s="18" customFormat="1" ht="18">
      <c r="A118" s="297"/>
      <c r="B118" s="291">
        <v>51</v>
      </c>
      <c r="C118" s="291">
        <f t="shared" si="11"/>
      </c>
      <c r="D118" s="292">
        <f>IF(M118=D$65,COUNTIF($M$68:$M118,D$65),"")</f>
      </c>
      <c r="E118" s="292">
        <f>IF(M118=E$65,COUNTIF($M$68:$M118,E$65),"")</f>
      </c>
      <c r="F118" s="173"/>
      <c r="G118" s="174"/>
      <c r="H118" s="190" t="str">
        <f t="shared" si="8"/>
        <v>　</v>
      </c>
      <c r="I118" s="164"/>
      <c r="J118" s="183"/>
      <c r="K118" s="174"/>
      <c r="L118" s="190" t="str">
        <f t="shared" si="9"/>
        <v>　</v>
      </c>
      <c r="M118" s="164"/>
      <c r="N118" s="165"/>
      <c r="O118" s="121"/>
      <c r="P118" s="218">
        <f t="shared" si="5"/>
      </c>
      <c r="Q118" s="120"/>
      <c r="R118" s="121"/>
      <c r="S118" s="239">
        <f t="shared" si="6"/>
      </c>
      <c r="T118" s="159"/>
      <c r="U118" s="122"/>
      <c r="V118" s="123"/>
      <c r="W118" s="218">
        <f t="shared" si="7"/>
      </c>
      <c r="X118" s="159"/>
      <c r="Y118" s="119"/>
      <c r="Z118" s="293"/>
      <c r="AA118" s="294"/>
      <c r="AB118" s="294"/>
      <c r="AC118" s="294"/>
      <c r="AD118" s="294"/>
      <c r="AE118" s="295"/>
      <c r="AF118" s="149"/>
      <c r="AG118" s="200" t="str">
        <f t="shared" si="10"/>
        <v>・</v>
      </c>
      <c r="AH118" s="425">
        <f t="shared" si="12"/>
      </c>
      <c r="AI118" s="426" t="str">
        <f t="shared" si="13"/>
        <v>・</v>
      </c>
      <c r="AJ118" s="427">
        <f t="shared" si="14"/>
      </c>
      <c r="AK118" s="312"/>
      <c r="AP118" s="35" t="str">
        <f>'参加校一覧（様式A-2)'!A60</f>
        <v>51</v>
      </c>
      <c r="AQ118" s="35">
        <f>'参加校一覧（様式A-2)'!B60</f>
        <v>0</v>
      </c>
      <c r="AR118" s="35">
        <f>WIDECHAR('参加校一覧（様式A-2)'!D60)</f>
      </c>
      <c r="AS118" s="35">
        <f>WIDECHAR('参加校一覧（様式A-2)'!E60)</f>
      </c>
      <c r="AV118" s="60"/>
      <c r="AW118" s="60"/>
    </row>
    <row r="119" spans="1:49" s="18" customFormat="1" ht="18">
      <c r="A119" s="297"/>
      <c r="B119" s="291">
        <v>52</v>
      </c>
      <c r="C119" s="291">
        <f t="shared" si="11"/>
      </c>
      <c r="D119" s="292">
        <f>IF(M119=D$65,COUNTIF($M$68:$M119,D$65),"")</f>
      </c>
      <c r="E119" s="292">
        <f>IF(M119=E$65,COUNTIF($M$68:$M119,E$65),"")</f>
      </c>
      <c r="F119" s="173"/>
      <c r="G119" s="174"/>
      <c r="H119" s="190" t="str">
        <f t="shared" si="8"/>
        <v>　</v>
      </c>
      <c r="I119" s="164"/>
      <c r="J119" s="183"/>
      <c r="K119" s="174"/>
      <c r="L119" s="190" t="str">
        <f t="shared" si="9"/>
        <v>　</v>
      </c>
      <c r="M119" s="164"/>
      <c r="N119" s="165"/>
      <c r="O119" s="121"/>
      <c r="P119" s="218">
        <f t="shared" si="5"/>
      </c>
      <c r="Q119" s="120"/>
      <c r="R119" s="121"/>
      <c r="S119" s="239">
        <f t="shared" si="6"/>
      </c>
      <c r="T119" s="159"/>
      <c r="U119" s="122"/>
      <c r="V119" s="123"/>
      <c r="W119" s="218">
        <f t="shared" si="7"/>
      </c>
      <c r="X119" s="159"/>
      <c r="Y119" s="119"/>
      <c r="Z119" s="293"/>
      <c r="AA119" s="294"/>
      <c r="AB119" s="294"/>
      <c r="AC119" s="294"/>
      <c r="AD119" s="294"/>
      <c r="AE119" s="295"/>
      <c r="AF119" s="130"/>
      <c r="AG119" s="196" t="str">
        <f t="shared" si="10"/>
        <v>・</v>
      </c>
      <c r="AH119" s="413">
        <f t="shared" si="12"/>
      </c>
      <c r="AI119" s="414" t="str">
        <f t="shared" si="13"/>
        <v>・</v>
      </c>
      <c r="AJ119" s="415">
        <f t="shared" si="14"/>
      </c>
      <c r="AK119" s="298"/>
      <c r="AP119" s="35" t="str">
        <f>'参加校一覧（様式A-2)'!A61</f>
        <v>52</v>
      </c>
      <c r="AQ119" s="35">
        <f>'参加校一覧（様式A-2)'!B61</f>
        <v>0</v>
      </c>
      <c r="AR119" s="35">
        <f>WIDECHAR('参加校一覧（様式A-2)'!D61)</f>
      </c>
      <c r="AS119" s="35">
        <f>WIDECHAR('参加校一覧（様式A-2)'!E61)</f>
      </c>
      <c r="AV119" s="60"/>
      <c r="AW119" s="60"/>
    </row>
    <row r="120" spans="1:49" s="18" customFormat="1" ht="18">
      <c r="A120" s="297"/>
      <c r="B120" s="291">
        <v>53</v>
      </c>
      <c r="C120" s="291">
        <f t="shared" si="11"/>
      </c>
      <c r="D120" s="292">
        <f>IF(M120=D$65,COUNTIF($M$68:$M120,D$65),"")</f>
      </c>
      <c r="E120" s="292">
        <f>IF(M120=E$65,COUNTIF($M$68:$M120,E$65),"")</f>
      </c>
      <c r="F120" s="173"/>
      <c r="G120" s="174"/>
      <c r="H120" s="190" t="str">
        <f t="shared" si="8"/>
        <v>　</v>
      </c>
      <c r="I120" s="164"/>
      <c r="J120" s="183"/>
      <c r="K120" s="174"/>
      <c r="L120" s="190" t="str">
        <f t="shared" si="9"/>
        <v>　</v>
      </c>
      <c r="M120" s="164"/>
      <c r="N120" s="165"/>
      <c r="O120" s="121"/>
      <c r="P120" s="218">
        <f t="shared" si="5"/>
      </c>
      <c r="Q120" s="120"/>
      <c r="R120" s="121"/>
      <c r="S120" s="239">
        <f t="shared" si="6"/>
      </c>
      <c r="T120" s="159"/>
      <c r="U120" s="122"/>
      <c r="V120" s="123"/>
      <c r="W120" s="218">
        <f t="shared" si="7"/>
      </c>
      <c r="X120" s="159"/>
      <c r="Y120" s="119"/>
      <c r="Z120" s="293"/>
      <c r="AA120" s="294"/>
      <c r="AB120" s="294"/>
      <c r="AC120" s="294"/>
      <c r="AD120" s="294"/>
      <c r="AE120" s="295"/>
      <c r="AF120" s="130"/>
      <c r="AG120" s="196" t="str">
        <f t="shared" si="10"/>
        <v>・</v>
      </c>
      <c r="AH120" s="413">
        <f t="shared" si="12"/>
      </c>
      <c r="AI120" s="414" t="str">
        <f t="shared" si="13"/>
        <v>・</v>
      </c>
      <c r="AJ120" s="415">
        <f t="shared" si="14"/>
      </c>
      <c r="AK120" s="298"/>
      <c r="AP120" s="35" t="str">
        <f>'参加校一覧（様式A-2)'!A62</f>
        <v>53</v>
      </c>
      <c r="AQ120" s="35">
        <f>'参加校一覧（様式A-2)'!B62</f>
        <v>0</v>
      </c>
      <c r="AR120" s="35">
        <f>WIDECHAR('参加校一覧（様式A-2)'!D62)</f>
      </c>
      <c r="AS120" s="35">
        <f>WIDECHAR('参加校一覧（様式A-2)'!E62)</f>
      </c>
      <c r="AV120" s="60"/>
      <c r="AW120" s="60"/>
    </row>
    <row r="121" spans="1:49" s="18" customFormat="1" ht="18">
      <c r="A121" s="297"/>
      <c r="B121" s="291">
        <v>54</v>
      </c>
      <c r="C121" s="291">
        <f t="shared" si="11"/>
      </c>
      <c r="D121" s="292">
        <f>IF(M121=D$65,COUNTIF($M$68:$M121,D$65),"")</f>
      </c>
      <c r="E121" s="292">
        <f>IF(M121=E$65,COUNTIF($M$68:$M121,E$65),"")</f>
      </c>
      <c r="F121" s="173"/>
      <c r="G121" s="174"/>
      <c r="H121" s="190" t="str">
        <f t="shared" si="8"/>
        <v>　</v>
      </c>
      <c r="I121" s="164"/>
      <c r="J121" s="183"/>
      <c r="K121" s="174"/>
      <c r="L121" s="190" t="str">
        <f t="shared" si="9"/>
        <v>　</v>
      </c>
      <c r="M121" s="164"/>
      <c r="N121" s="165"/>
      <c r="O121" s="121"/>
      <c r="P121" s="218">
        <f t="shared" si="5"/>
      </c>
      <c r="Q121" s="120"/>
      <c r="R121" s="121"/>
      <c r="S121" s="239">
        <f t="shared" si="6"/>
      </c>
      <c r="T121" s="159"/>
      <c r="U121" s="122"/>
      <c r="V121" s="123"/>
      <c r="W121" s="218">
        <f t="shared" si="7"/>
      </c>
      <c r="X121" s="159"/>
      <c r="Y121" s="119"/>
      <c r="Z121" s="293"/>
      <c r="AA121" s="294"/>
      <c r="AB121" s="294"/>
      <c r="AC121" s="294"/>
      <c r="AD121" s="294"/>
      <c r="AE121" s="295"/>
      <c r="AF121" s="130"/>
      <c r="AG121" s="196" t="str">
        <f t="shared" si="10"/>
        <v>・</v>
      </c>
      <c r="AH121" s="413">
        <f t="shared" si="12"/>
      </c>
      <c r="AI121" s="414" t="str">
        <f t="shared" si="13"/>
        <v>・</v>
      </c>
      <c r="AJ121" s="415">
        <f t="shared" si="14"/>
      </c>
      <c r="AK121" s="298"/>
      <c r="AP121" s="35" t="str">
        <f>'参加校一覧（様式A-2)'!A63</f>
        <v>54</v>
      </c>
      <c r="AQ121" s="35">
        <f>'参加校一覧（様式A-2)'!B63</f>
        <v>0</v>
      </c>
      <c r="AR121" s="35">
        <f>WIDECHAR('参加校一覧（様式A-2)'!D63)</f>
      </c>
      <c r="AS121" s="35">
        <f>WIDECHAR('参加校一覧（様式A-2)'!E63)</f>
      </c>
      <c r="AV121" s="60"/>
      <c r="AW121" s="60"/>
    </row>
    <row r="122" spans="1:49" s="18" customFormat="1" ht="18">
      <c r="A122" s="297"/>
      <c r="B122" s="299">
        <v>55</v>
      </c>
      <c r="C122" s="299">
        <f t="shared" si="11"/>
      </c>
      <c r="D122" s="300">
        <f>IF(M122=D$65,COUNTIF($M$68:$M122,D$65),"")</f>
      </c>
      <c r="E122" s="300">
        <f>IF(M122=E$65,COUNTIF($M$68:$M122,E$65),"")</f>
      </c>
      <c r="F122" s="175"/>
      <c r="G122" s="176"/>
      <c r="H122" s="191" t="str">
        <f t="shared" si="8"/>
        <v>　</v>
      </c>
      <c r="I122" s="167"/>
      <c r="J122" s="390"/>
      <c r="K122" s="391"/>
      <c r="L122" s="392" t="str">
        <f t="shared" si="9"/>
        <v>　</v>
      </c>
      <c r="M122" s="167"/>
      <c r="N122" s="393"/>
      <c r="O122" s="135"/>
      <c r="P122" s="394">
        <f t="shared" si="5"/>
      </c>
      <c r="Q122" s="395"/>
      <c r="R122" s="135"/>
      <c r="S122" s="396">
        <f t="shared" si="6"/>
      </c>
      <c r="T122" s="397"/>
      <c r="U122" s="398"/>
      <c r="V122" s="137"/>
      <c r="W122" s="394">
        <f t="shared" si="7"/>
      </c>
      <c r="X122" s="397"/>
      <c r="Y122" s="398"/>
      <c r="Z122" s="301"/>
      <c r="AA122" s="302"/>
      <c r="AB122" s="302"/>
      <c r="AC122" s="302"/>
      <c r="AD122" s="302"/>
      <c r="AE122" s="303"/>
      <c r="AF122" s="139"/>
      <c r="AG122" s="197" t="str">
        <f t="shared" si="10"/>
        <v>・</v>
      </c>
      <c r="AH122" s="416">
        <f t="shared" si="12"/>
      </c>
      <c r="AI122" s="417" t="str">
        <f t="shared" si="13"/>
        <v>・</v>
      </c>
      <c r="AJ122" s="418">
        <f t="shared" si="14"/>
      </c>
      <c r="AK122" s="304"/>
      <c r="AP122" s="35" t="str">
        <f>'参加校一覧（様式A-2)'!A64</f>
        <v>55</v>
      </c>
      <c r="AQ122" s="35">
        <f>'参加校一覧（様式A-2)'!B64</f>
        <v>0</v>
      </c>
      <c r="AR122" s="35">
        <f>WIDECHAR('参加校一覧（様式A-2)'!D64)</f>
      </c>
      <c r="AS122" s="35">
        <f>WIDECHAR('参加校一覧（様式A-2)'!E64)</f>
      </c>
      <c r="AV122" s="60"/>
      <c r="AW122" s="60"/>
    </row>
    <row r="123" spans="1:49" s="18" customFormat="1" ht="18">
      <c r="A123" s="297"/>
      <c r="B123" s="291">
        <v>56</v>
      </c>
      <c r="C123" s="291">
        <f t="shared" si="11"/>
      </c>
      <c r="D123" s="292">
        <f>IF(M123=D$65,COUNTIF($M$68:$M123,D$65),"")</f>
      </c>
      <c r="E123" s="292">
        <f>IF(M123=E$65,COUNTIF($M$68:$M123,E$65),"")</f>
      </c>
      <c r="F123" s="173"/>
      <c r="G123" s="174"/>
      <c r="H123" s="190" t="str">
        <f t="shared" si="8"/>
        <v>　</v>
      </c>
      <c r="I123" s="169"/>
      <c r="J123" s="399"/>
      <c r="K123" s="400"/>
      <c r="L123" s="401" t="str">
        <f t="shared" si="9"/>
        <v>　</v>
      </c>
      <c r="M123" s="169"/>
      <c r="N123" s="170"/>
      <c r="O123" s="402"/>
      <c r="P123" s="233">
        <f t="shared" si="5"/>
      </c>
      <c r="Q123" s="403"/>
      <c r="R123" s="402"/>
      <c r="S123" s="404">
        <f t="shared" si="6"/>
      </c>
      <c r="T123" s="163"/>
      <c r="U123" s="405"/>
      <c r="V123" s="154"/>
      <c r="W123" s="233">
        <f t="shared" si="7"/>
      </c>
      <c r="X123" s="163"/>
      <c r="Y123" s="405"/>
      <c r="Z123" s="293"/>
      <c r="AA123" s="294"/>
      <c r="AB123" s="294"/>
      <c r="AC123" s="294"/>
      <c r="AD123" s="294"/>
      <c r="AE123" s="295"/>
      <c r="AF123" s="127"/>
      <c r="AG123" s="195" t="str">
        <f t="shared" si="10"/>
        <v>・</v>
      </c>
      <c r="AH123" s="431">
        <f t="shared" si="12"/>
      </c>
      <c r="AI123" s="411" t="str">
        <f t="shared" si="13"/>
        <v>・</v>
      </c>
      <c r="AJ123" s="432">
        <f t="shared" si="14"/>
      </c>
      <c r="AK123" s="305"/>
      <c r="AP123" s="35" t="str">
        <f>'参加校一覧（様式A-2)'!A65</f>
        <v>56</v>
      </c>
      <c r="AQ123" s="35">
        <f>'参加校一覧（様式A-2)'!B65</f>
        <v>0</v>
      </c>
      <c r="AR123" s="35">
        <f>WIDECHAR('参加校一覧（様式A-2)'!D65)</f>
      </c>
      <c r="AS123" s="35">
        <f>WIDECHAR('参加校一覧（様式A-2)'!E65)</f>
      </c>
      <c r="AV123" s="60"/>
      <c r="AW123" s="60"/>
    </row>
    <row r="124" spans="1:49" s="18" customFormat="1" ht="18">
      <c r="A124" s="297"/>
      <c r="B124" s="291">
        <v>57</v>
      </c>
      <c r="C124" s="291">
        <f t="shared" si="11"/>
      </c>
      <c r="D124" s="292">
        <f>IF(M124=D$65,COUNTIF($M$68:$M124,D$65),"")</f>
      </c>
      <c r="E124" s="292">
        <f>IF(M124=E$65,COUNTIF($M$68:$M124,E$65),"")</f>
      </c>
      <c r="F124" s="173"/>
      <c r="G124" s="174"/>
      <c r="H124" s="190" t="str">
        <f t="shared" si="8"/>
        <v>　</v>
      </c>
      <c r="I124" s="164"/>
      <c r="J124" s="183"/>
      <c r="K124" s="174"/>
      <c r="L124" s="190" t="str">
        <f t="shared" si="9"/>
        <v>　</v>
      </c>
      <c r="M124" s="164"/>
      <c r="N124" s="165"/>
      <c r="O124" s="121"/>
      <c r="P124" s="218">
        <f t="shared" si="5"/>
      </c>
      <c r="Q124" s="120"/>
      <c r="R124" s="121"/>
      <c r="S124" s="239">
        <f t="shared" si="6"/>
      </c>
      <c r="T124" s="159"/>
      <c r="U124" s="122"/>
      <c r="V124" s="123"/>
      <c r="W124" s="218">
        <f t="shared" si="7"/>
      </c>
      <c r="X124" s="159"/>
      <c r="Y124" s="119"/>
      <c r="Z124" s="293"/>
      <c r="AA124" s="294"/>
      <c r="AB124" s="294"/>
      <c r="AC124" s="294"/>
      <c r="AD124" s="294"/>
      <c r="AE124" s="295"/>
      <c r="AF124" s="130"/>
      <c r="AG124" s="196" t="str">
        <f t="shared" si="10"/>
        <v>・</v>
      </c>
      <c r="AH124" s="413">
        <f t="shared" si="12"/>
      </c>
      <c r="AI124" s="414" t="str">
        <f t="shared" si="13"/>
        <v>・</v>
      </c>
      <c r="AJ124" s="415">
        <f t="shared" si="14"/>
      </c>
      <c r="AK124" s="298"/>
      <c r="AP124" s="35" t="str">
        <f>'参加校一覧（様式A-2)'!A66</f>
        <v>57</v>
      </c>
      <c r="AQ124" s="35">
        <f>'参加校一覧（様式A-2)'!B66</f>
        <v>0</v>
      </c>
      <c r="AR124" s="35">
        <f>WIDECHAR('参加校一覧（様式A-2)'!D66)</f>
      </c>
      <c r="AS124" s="35">
        <f>WIDECHAR('参加校一覧（様式A-2)'!E66)</f>
      </c>
      <c r="AV124" s="60"/>
      <c r="AW124" s="60"/>
    </row>
    <row r="125" spans="1:49" s="18" customFormat="1" ht="18">
      <c r="A125" s="297"/>
      <c r="B125" s="291">
        <v>58</v>
      </c>
      <c r="C125" s="291">
        <f t="shared" si="11"/>
      </c>
      <c r="D125" s="292">
        <f>IF(M125=D$65,COUNTIF($M$68:$M125,D$65),"")</f>
      </c>
      <c r="E125" s="292">
        <f>IF(M125=E$65,COUNTIF($M$68:$M125,E$65),"")</f>
      </c>
      <c r="F125" s="173"/>
      <c r="G125" s="174"/>
      <c r="H125" s="190" t="str">
        <f t="shared" si="8"/>
        <v>　</v>
      </c>
      <c r="I125" s="164"/>
      <c r="J125" s="183"/>
      <c r="K125" s="174"/>
      <c r="L125" s="190" t="str">
        <f t="shared" si="9"/>
        <v>　</v>
      </c>
      <c r="M125" s="164"/>
      <c r="N125" s="165"/>
      <c r="O125" s="121"/>
      <c r="P125" s="218">
        <f t="shared" si="5"/>
      </c>
      <c r="Q125" s="120"/>
      <c r="R125" s="121"/>
      <c r="S125" s="239">
        <f t="shared" si="6"/>
      </c>
      <c r="T125" s="159"/>
      <c r="U125" s="122"/>
      <c r="V125" s="123"/>
      <c r="W125" s="218">
        <f t="shared" si="7"/>
      </c>
      <c r="X125" s="159"/>
      <c r="Y125" s="119"/>
      <c r="Z125" s="293"/>
      <c r="AA125" s="294"/>
      <c r="AB125" s="294"/>
      <c r="AC125" s="294"/>
      <c r="AD125" s="294"/>
      <c r="AE125" s="295"/>
      <c r="AF125" s="130"/>
      <c r="AG125" s="196" t="str">
        <f t="shared" si="10"/>
        <v>・</v>
      </c>
      <c r="AH125" s="413">
        <f t="shared" si="12"/>
      </c>
      <c r="AI125" s="414" t="str">
        <f t="shared" si="13"/>
        <v>・</v>
      </c>
      <c r="AJ125" s="415">
        <f t="shared" si="14"/>
      </c>
      <c r="AK125" s="298"/>
      <c r="AP125" s="35" t="str">
        <f>'参加校一覧（様式A-2)'!A67</f>
        <v>58</v>
      </c>
      <c r="AQ125" s="35">
        <f>'参加校一覧（様式A-2)'!B67</f>
        <v>0</v>
      </c>
      <c r="AR125" s="35">
        <f>WIDECHAR('参加校一覧（様式A-2)'!D67)</f>
      </c>
      <c r="AS125" s="35">
        <f>WIDECHAR('参加校一覧（様式A-2)'!E67)</f>
      </c>
      <c r="AV125" s="60"/>
      <c r="AW125" s="60"/>
    </row>
    <row r="126" spans="1:49" s="18" customFormat="1" ht="18">
      <c r="A126" s="297"/>
      <c r="B126" s="291">
        <v>59</v>
      </c>
      <c r="C126" s="291">
        <f t="shared" si="11"/>
      </c>
      <c r="D126" s="292">
        <f>IF(M126=D$65,COUNTIF($M$68:$M126,D$65),"")</f>
      </c>
      <c r="E126" s="292">
        <f>IF(M126=E$65,COUNTIF($M$68:$M126,E$65),"")</f>
      </c>
      <c r="F126" s="173"/>
      <c r="G126" s="174"/>
      <c r="H126" s="190" t="str">
        <f t="shared" si="8"/>
        <v>　</v>
      </c>
      <c r="I126" s="164"/>
      <c r="J126" s="183"/>
      <c r="K126" s="174"/>
      <c r="L126" s="190" t="str">
        <f t="shared" si="9"/>
        <v>　</v>
      </c>
      <c r="M126" s="164"/>
      <c r="N126" s="165"/>
      <c r="O126" s="121"/>
      <c r="P126" s="218">
        <f t="shared" si="5"/>
      </c>
      <c r="Q126" s="120"/>
      <c r="R126" s="121"/>
      <c r="S126" s="239">
        <f t="shared" si="6"/>
      </c>
      <c r="T126" s="159"/>
      <c r="U126" s="122"/>
      <c r="V126" s="123"/>
      <c r="W126" s="218">
        <f t="shared" si="7"/>
      </c>
      <c r="X126" s="159"/>
      <c r="Y126" s="119"/>
      <c r="Z126" s="293"/>
      <c r="AA126" s="294"/>
      <c r="AB126" s="294"/>
      <c r="AC126" s="294"/>
      <c r="AD126" s="294"/>
      <c r="AE126" s="295"/>
      <c r="AF126" s="130"/>
      <c r="AG126" s="196" t="str">
        <f t="shared" si="10"/>
        <v>・</v>
      </c>
      <c r="AH126" s="413">
        <f t="shared" si="12"/>
      </c>
      <c r="AI126" s="414" t="str">
        <f t="shared" si="13"/>
        <v>・</v>
      </c>
      <c r="AJ126" s="415">
        <f t="shared" si="14"/>
      </c>
      <c r="AK126" s="298"/>
      <c r="AP126" s="35" t="str">
        <f>'参加校一覧（様式A-2)'!A68</f>
        <v>59</v>
      </c>
      <c r="AQ126" s="35">
        <f>'参加校一覧（様式A-2)'!B68</f>
        <v>0</v>
      </c>
      <c r="AR126" s="35">
        <f>WIDECHAR('参加校一覧（様式A-2)'!D68)</f>
      </c>
      <c r="AS126" s="35">
        <f>WIDECHAR('参加校一覧（様式A-2)'!E68)</f>
      </c>
      <c r="AV126" s="60"/>
      <c r="AW126" s="60"/>
    </row>
    <row r="127" spans="1:49" s="18" customFormat="1" ht="18.75" thickBot="1">
      <c r="A127" s="297"/>
      <c r="B127" s="306">
        <v>60</v>
      </c>
      <c r="C127" s="306">
        <f t="shared" si="11"/>
      </c>
      <c r="D127" s="307">
        <f>IF(M127=D$65,COUNTIF($M$68:$M127,D$65),"")</f>
      </c>
      <c r="E127" s="307">
        <f>IF(M127=E$65,COUNTIF($M$68:$M127,E$65),"")</f>
      </c>
      <c r="F127" s="177"/>
      <c r="G127" s="178"/>
      <c r="H127" s="192" t="str">
        <f t="shared" si="8"/>
        <v>　</v>
      </c>
      <c r="I127" s="171"/>
      <c r="J127" s="185"/>
      <c r="K127" s="178"/>
      <c r="L127" s="192" t="str">
        <f t="shared" si="9"/>
        <v>　</v>
      </c>
      <c r="M127" s="171"/>
      <c r="N127" s="172"/>
      <c r="O127" s="142"/>
      <c r="P127" s="220">
        <f t="shared" si="5"/>
      </c>
      <c r="Q127" s="141"/>
      <c r="R127" s="142"/>
      <c r="S127" s="241">
        <f t="shared" si="6"/>
      </c>
      <c r="T127" s="161"/>
      <c r="U127" s="143"/>
      <c r="V127" s="144"/>
      <c r="W127" s="220">
        <f t="shared" si="7"/>
      </c>
      <c r="X127" s="161"/>
      <c r="Y127" s="145"/>
      <c r="Z127" s="308"/>
      <c r="AA127" s="309"/>
      <c r="AB127" s="309"/>
      <c r="AC127" s="309"/>
      <c r="AD127" s="309"/>
      <c r="AE127" s="310"/>
      <c r="AF127" s="146"/>
      <c r="AG127" s="199" t="str">
        <f t="shared" si="10"/>
        <v>・</v>
      </c>
      <c r="AH127" s="422">
        <f t="shared" si="12"/>
      </c>
      <c r="AI127" s="423" t="str">
        <f t="shared" si="13"/>
        <v>・</v>
      </c>
      <c r="AJ127" s="424">
        <f t="shared" si="14"/>
      </c>
      <c r="AK127" s="311"/>
      <c r="AP127" s="35" t="str">
        <f>'参加校一覧（様式A-2)'!A69</f>
        <v>60</v>
      </c>
      <c r="AQ127" s="35">
        <f>'参加校一覧（様式A-2)'!B69</f>
        <v>0</v>
      </c>
      <c r="AR127" s="35">
        <f>WIDECHAR('参加校一覧（様式A-2)'!D69)</f>
      </c>
      <c r="AS127" s="35">
        <f>WIDECHAR('参加校一覧（様式A-2)'!E69)</f>
      </c>
      <c r="AV127" s="60"/>
      <c r="AW127" s="60"/>
    </row>
    <row r="128" spans="1:49" s="18" customFormat="1" ht="18">
      <c r="A128" s="297"/>
      <c r="B128" s="291">
        <v>61</v>
      </c>
      <c r="C128" s="291">
        <f t="shared" si="11"/>
      </c>
      <c r="D128" s="292">
        <f>IF(M128=D$65,COUNTIF($M$68:$M128,D$65),"")</f>
      </c>
      <c r="E128" s="292">
        <f>IF(M128=E$65,COUNTIF($M$68:$M128,E$65),"")</f>
      </c>
      <c r="F128" s="173"/>
      <c r="G128" s="174"/>
      <c r="H128" s="190" t="str">
        <f t="shared" si="8"/>
        <v>　</v>
      </c>
      <c r="I128" s="164"/>
      <c r="J128" s="183"/>
      <c r="K128" s="174"/>
      <c r="L128" s="190" t="str">
        <f t="shared" si="9"/>
        <v>　</v>
      </c>
      <c r="M128" s="164"/>
      <c r="N128" s="165"/>
      <c r="O128" s="121"/>
      <c r="P128" s="218">
        <f t="shared" si="5"/>
      </c>
      <c r="Q128" s="120"/>
      <c r="R128" s="121"/>
      <c r="S128" s="239">
        <f t="shared" si="6"/>
      </c>
      <c r="T128" s="159"/>
      <c r="U128" s="122"/>
      <c r="V128" s="123"/>
      <c r="W128" s="218">
        <f t="shared" si="7"/>
      </c>
      <c r="X128" s="159"/>
      <c r="Y128" s="119"/>
      <c r="Z128" s="293"/>
      <c r="AA128" s="294"/>
      <c r="AB128" s="294"/>
      <c r="AC128" s="294"/>
      <c r="AD128" s="294"/>
      <c r="AE128" s="295"/>
      <c r="AF128" s="149"/>
      <c r="AG128" s="200" t="str">
        <f t="shared" si="10"/>
        <v>・</v>
      </c>
      <c r="AH128" s="425">
        <f t="shared" si="12"/>
      </c>
      <c r="AI128" s="426" t="str">
        <f t="shared" si="13"/>
        <v>・</v>
      </c>
      <c r="AJ128" s="427">
        <f t="shared" si="14"/>
      </c>
      <c r="AK128" s="312"/>
      <c r="AP128" s="35" t="str">
        <f>'参加校一覧（様式A-2)'!A70</f>
        <v>61</v>
      </c>
      <c r="AQ128" s="35">
        <f>'参加校一覧（様式A-2)'!B70</f>
        <v>0</v>
      </c>
      <c r="AR128" s="35">
        <f>WIDECHAR('参加校一覧（様式A-2)'!D70)</f>
      </c>
      <c r="AS128" s="35">
        <f>WIDECHAR('参加校一覧（様式A-2)'!E70)</f>
      </c>
      <c r="AV128" s="60"/>
      <c r="AW128" s="60"/>
    </row>
    <row r="129" spans="1:49" s="18" customFormat="1" ht="18">
      <c r="A129" s="297"/>
      <c r="B129" s="291">
        <v>62</v>
      </c>
      <c r="C129" s="291">
        <f t="shared" si="11"/>
      </c>
      <c r="D129" s="292">
        <f>IF(M129=D$65,COUNTIF($M$68:$M129,D$65),"")</f>
      </c>
      <c r="E129" s="292">
        <f>IF(M129=E$65,COUNTIF($M$68:$M129,E$65),"")</f>
      </c>
      <c r="F129" s="173"/>
      <c r="G129" s="174"/>
      <c r="H129" s="190" t="str">
        <f t="shared" si="8"/>
        <v>　</v>
      </c>
      <c r="I129" s="164"/>
      <c r="J129" s="183"/>
      <c r="K129" s="174"/>
      <c r="L129" s="190" t="str">
        <f t="shared" si="9"/>
        <v>　</v>
      </c>
      <c r="M129" s="164"/>
      <c r="N129" s="165"/>
      <c r="O129" s="121"/>
      <c r="P129" s="218">
        <f t="shared" si="5"/>
      </c>
      <c r="Q129" s="120"/>
      <c r="R129" s="121"/>
      <c r="S129" s="239">
        <f t="shared" si="6"/>
      </c>
      <c r="T129" s="159"/>
      <c r="U129" s="122"/>
      <c r="V129" s="123"/>
      <c r="W129" s="218">
        <f t="shared" si="7"/>
      </c>
      <c r="X129" s="159"/>
      <c r="Y129" s="119"/>
      <c r="Z129" s="293"/>
      <c r="AA129" s="294"/>
      <c r="AB129" s="294"/>
      <c r="AC129" s="294"/>
      <c r="AD129" s="294"/>
      <c r="AE129" s="295"/>
      <c r="AF129" s="130"/>
      <c r="AG129" s="196" t="str">
        <f t="shared" si="10"/>
        <v>・</v>
      </c>
      <c r="AH129" s="413">
        <f t="shared" si="12"/>
      </c>
      <c r="AI129" s="414" t="str">
        <f t="shared" si="13"/>
        <v>・</v>
      </c>
      <c r="AJ129" s="415">
        <f t="shared" si="14"/>
      </c>
      <c r="AK129" s="298"/>
      <c r="AP129" s="35" t="str">
        <f>'参加校一覧（様式A-2)'!A71</f>
        <v>62</v>
      </c>
      <c r="AQ129" s="35">
        <f>'参加校一覧（様式A-2)'!B71</f>
        <v>0</v>
      </c>
      <c r="AR129" s="35">
        <f>WIDECHAR('参加校一覧（様式A-2)'!D71)</f>
      </c>
      <c r="AS129" s="35">
        <f>WIDECHAR('参加校一覧（様式A-2)'!E71)</f>
      </c>
      <c r="AV129" s="60"/>
      <c r="AW129" s="60"/>
    </row>
    <row r="130" spans="1:49" s="18" customFormat="1" ht="18">
      <c r="A130" s="297"/>
      <c r="B130" s="291">
        <v>63</v>
      </c>
      <c r="C130" s="291">
        <f t="shared" si="11"/>
      </c>
      <c r="D130" s="292">
        <f>IF(M130=D$65,COUNTIF($M$68:$M130,D$65),"")</f>
      </c>
      <c r="E130" s="292">
        <f>IF(M130=E$65,COUNTIF($M$68:$M130,E$65),"")</f>
      </c>
      <c r="F130" s="173"/>
      <c r="G130" s="174"/>
      <c r="H130" s="190" t="str">
        <f t="shared" si="8"/>
        <v>　</v>
      </c>
      <c r="I130" s="164"/>
      <c r="J130" s="183"/>
      <c r="K130" s="174"/>
      <c r="L130" s="190" t="str">
        <f t="shared" si="9"/>
        <v>　</v>
      </c>
      <c r="M130" s="164"/>
      <c r="N130" s="165"/>
      <c r="O130" s="121"/>
      <c r="P130" s="218">
        <f aca="true" t="shared" si="15" ref="P130:P193">IF(O130&lt;&gt;"",$S$18,"")</f>
      </c>
      <c r="Q130" s="120"/>
      <c r="R130" s="121"/>
      <c r="S130" s="239">
        <f aca="true" t="shared" si="16" ref="S130:S193">IF(R130="","",VLOOKUP(R130,$R$3:$S$17,2,FALSE))</f>
      </c>
      <c r="T130" s="159"/>
      <c r="U130" s="122"/>
      <c r="V130" s="123"/>
      <c r="W130" s="218">
        <f aca="true" t="shared" si="17" ref="W130:W193">IF(V130="","",VLOOKUP(V130,$R$3:$S$17,2,FALSE))</f>
      </c>
      <c r="X130" s="159"/>
      <c r="Y130" s="119"/>
      <c r="Z130" s="293"/>
      <c r="AA130" s="294"/>
      <c r="AB130" s="294"/>
      <c r="AC130" s="294"/>
      <c r="AD130" s="294"/>
      <c r="AE130" s="295"/>
      <c r="AF130" s="130"/>
      <c r="AG130" s="196" t="str">
        <f t="shared" si="10"/>
        <v>・</v>
      </c>
      <c r="AH130" s="413">
        <f t="shared" si="12"/>
      </c>
      <c r="AI130" s="414" t="str">
        <f t="shared" si="13"/>
        <v>・</v>
      </c>
      <c r="AJ130" s="415">
        <f t="shared" si="14"/>
      </c>
      <c r="AK130" s="298"/>
      <c r="AP130" s="35" t="str">
        <f>'参加校一覧（様式A-2)'!A72</f>
        <v>63</v>
      </c>
      <c r="AQ130" s="35">
        <f>'参加校一覧（様式A-2)'!B72</f>
        <v>0</v>
      </c>
      <c r="AR130" s="35">
        <f>WIDECHAR('参加校一覧（様式A-2)'!D72)</f>
      </c>
      <c r="AS130" s="35">
        <f>WIDECHAR('参加校一覧（様式A-2)'!E72)</f>
      </c>
      <c r="AV130" s="60"/>
      <c r="AW130" s="60"/>
    </row>
    <row r="131" spans="1:49" s="18" customFormat="1" ht="18">
      <c r="A131" s="297"/>
      <c r="B131" s="291">
        <v>64</v>
      </c>
      <c r="C131" s="291">
        <f t="shared" si="11"/>
      </c>
      <c r="D131" s="292">
        <f>IF(M131=D$65,COUNTIF($M$68:$M131,D$65),"")</f>
      </c>
      <c r="E131" s="292">
        <f>IF(M131=E$65,COUNTIF($M$68:$M131,E$65),"")</f>
      </c>
      <c r="F131" s="173"/>
      <c r="G131" s="174"/>
      <c r="H131" s="190" t="str">
        <f aca="true" t="shared" si="18" ref="H131:H194">TRIM(F131)&amp;"　"&amp;TRIM(G131)</f>
        <v>　</v>
      </c>
      <c r="I131" s="164"/>
      <c r="J131" s="183"/>
      <c r="K131" s="174"/>
      <c r="L131" s="190" t="str">
        <f aca="true" t="shared" si="19" ref="L131:L194">WIDECHAR(J131)&amp;"　"&amp;WIDECHAR(K131)</f>
        <v>　</v>
      </c>
      <c r="M131" s="164"/>
      <c r="N131" s="165"/>
      <c r="O131" s="121"/>
      <c r="P131" s="218">
        <f t="shared" si="15"/>
      </c>
      <c r="Q131" s="120"/>
      <c r="R131" s="121"/>
      <c r="S131" s="239">
        <f t="shared" si="16"/>
      </c>
      <c r="T131" s="159"/>
      <c r="U131" s="122"/>
      <c r="V131" s="123"/>
      <c r="W131" s="218">
        <f t="shared" si="17"/>
      </c>
      <c r="X131" s="159"/>
      <c r="Y131" s="119"/>
      <c r="Z131" s="293"/>
      <c r="AA131" s="294"/>
      <c r="AB131" s="294"/>
      <c r="AC131" s="294"/>
      <c r="AD131" s="294"/>
      <c r="AE131" s="295"/>
      <c r="AF131" s="130"/>
      <c r="AG131" s="196" t="str">
        <f aca="true" t="shared" si="20" ref="AG131:AG194">J$61&amp;"・"&amp;AF131</f>
        <v>・</v>
      </c>
      <c r="AH131" s="413">
        <f t="shared" si="12"/>
      </c>
      <c r="AI131" s="414" t="str">
        <f t="shared" si="13"/>
        <v>・</v>
      </c>
      <c r="AJ131" s="415">
        <f t="shared" si="14"/>
      </c>
      <c r="AK131" s="298"/>
      <c r="AP131" s="35" t="str">
        <f>'参加校一覧（様式A-2)'!A73</f>
        <v>64</v>
      </c>
      <c r="AQ131" s="35">
        <f>'参加校一覧（様式A-2)'!B73</f>
        <v>0</v>
      </c>
      <c r="AR131" s="35">
        <f>WIDECHAR('参加校一覧（様式A-2)'!D73)</f>
      </c>
      <c r="AS131" s="35">
        <f>WIDECHAR('参加校一覧（様式A-2)'!E73)</f>
      </c>
      <c r="AV131" s="60"/>
      <c r="AW131" s="60"/>
    </row>
    <row r="132" spans="1:49" s="18" customFormat="1" ht="18">
      <c r="A132" s="297"/>
      <c r="B132" s="299">
        <v>65</v>
      </c>
      <c r="C132" s="299">
        <f t="shared" si="11"/>
      </c>
      <c r="D132" s="300">
        <f>IF(M132=D$65,COUNTIF($M$68:$M132,D$65),"")</f>
      </c>
      <c r="E132" s="300">
        <f>IF(M132=E$65,COUNTIF($M$68:$M132,E$65),"")</f>
      </c>
      <c r="F132" s="175"/>
      <c r="G132" s="176"/>
      <c r="H132" s="191" t="str">
        <f t="shared" si="18"/>
        <v>　</v>
      </c>
      <c r="I132" s="166"/>
      <c r="J132" s="184"/>
      <c r="K132" s="176"/>
      <c r="L132" s="191" t="str">
        <f t="shared" si="19"/>
        <v>　</v>
      </c>
      <c r="M132" s="167"/>
      <c r="N132" s="168"/>
      <c r="O132" s="135"/>
      <c r="P132" s="219">
        <f t="shared" si="15"/>
      </c>
      <c r="Q132" s="134"/>
      <c r="R132" s="135"/>
      <c r="S132" s="240">
        <f t="shared" si="16"/>
      </c>
      <c r="T132" s="160"/>
      <c r="U132" s="136"/>
      <c r="V132" s="137"/>
      <c r="W132" s="234">
        <f t="shared" si="17"/>
      </c>
      <c r="X132" s="160"/>
      <c r="Y132" s="138"/>
      <c r="Z132" s="301"/>
      <c r="AA132" s="302"/>
      <c r="AB132" s="302"/>
      <c r="AC132" s="302"/>
      <c r="AD132" s="302"/>
      <c r="AE132" s="303"/>
      <c r="AF132" s="139"/>
      <c r="AG132" s="197" t="str">
        <f t="shared" si="20"/>
        <v>・</v>
      </c>
      <c r="AH132" s="416">
        <f t="shared" si="12"/>
      </c>
      <c r="AI132" s="417" t="str">
        <f t="shared" si="13"/>
        <v>・</v>
      </c>
      <c r="AJ132" s="418">
        <f t="shared" si="14"/>
      </c>
      <c r="AK132" s="304"/>
      <c r="AP132" s="35" t="str">
        <f>'参加校一覧（様式A-2)'!A74</f>
        <v>65</v>
      </c>
      <c r="AQ132" s="35">
        <f>'参加校一覧（様式A-2)'!B74</f>
        <v>0</v>
      </c>
      <c r="AR132" s="35">
        <f>WIDECHAR('参加校一覧（様式A-2)'!D74)</f>
      </c>
      <c r="AS132" s="35">
        <f>WIDECHAR('参加校一覧（様式A-2)'!E74)</f>
      </c>
      <c r="AV132" s="60"/>
      <c r="AW132" s="60"/>
    </row>
    <row r="133" spans="1:49" s="18" customFormat="1" ht="18">
      <c r="A133" s="297"/>
      <c r="B133" s="291">
        <v>66</v>
      </c>
      <c r="C133" s="291">
        <f aca="true" t="shared" si="21" ref="C133:C196">IF(M133="","",J$60*100+SUM(D133:E133))</f>
      </c>
      <c r="D133" s="292">
        <f>IF(M133=D$65,COUNTIF($M$68:$M133,D$65),"")</f>
      </c>
      <c r="E133" s="292">
        <f>IF(M133=E$65,COUNTIF($M$68:$M133,E$65),"")</f>
      </c>
      <c r="F133" s="173"/>
      <c r="G133" s="174"/>
      <c r="H133" s="190" t="str">
        <f t="shared" si="18"/>
        <v>　</v>
      </c>
      <c r="I133" s="164"/>
      <c r="J133" s="183"/>
      <c r="K133" s="174"/>
      <c r="L133" s="190" t="str">
        <f t="shared" si="19"/>
        <v>　</v>
      </c>
      <c r="M133" s="169"/>
      <c r="N133" s="170"/>
      <c r="O133" s="121"/>
      <c r="P133" s="233">
        <f t="shared" si="15"/>
      </c>
      <c r="Q133" s="120"/>
      <c r="R133" s="121"/>
      <c r="S133" s="239">
        <f t="shared" si="16"/>
      </c>
      <c r="T133" s="159"/>
      <c r="U133" s="122"/>
      <c r="V133" s="123"/>
      <c r="W133" s="218">
        <f t="shared" si="17"/>
      </c>
      <c r="X133" s="159"/>
      <c r="Y133" s="119"/>
      <c r="Z133" s="293"/>
      <c r="AA133" s="294"/>
      <c r="AB133" s="294"/>
      <c r="AC133" s="294"/>
      <c r="AD133" s="294"/>
      <c r="AE133" s="295"/>
      <c r="AF133" s="140"/>
      <c r="AG133" s="198" t="str">
        <f t="shared" si="20"/>
        <v>・</v>
      </c>
      <c r="AH133" s="419">
        <f aca="true" t="shared" si="22" ref="AH133:AH196">IF($AF133="","",VLOOKUP($AF133,$AQ$68:$AS$267,AH$58,FALSE))</f>
      </c>
      <c r="AI133" s="420" t="str">
        <f aca="true" t="shared" si="23" ref="AI133:AI196">L$61&amp;"・"&amp;AH133</f>
        <v>・</v>
      </c>
      <c r="AJ133" s="421">
        <f aca="true" t="shared" si="24" ref="AJ133:AJ196">IF($AF133="","",VLOOKUP($AF133,$AQ$68:$AS$267,AJ$58,FALSE))</f>
      </c>
      <c r="AK133" s="305"/>
      <c r="AP133" s="35" t="str">
        <f>'参加校一覧（様式A-2)'!A75</f>
        <v>66</v>
      </c>
      <c r="AQ133" s="35">
        <f>'参加校一覧（様式A-2)'!B75</f>
        <v>0</v>
      </c>
      <c r="AR133" s="35">
        <f>WIDECHAR('参加校一覧（様式A-2)'!D75)</f>
      </c>
      <c r="AS133" s="35">
        <f>WIDECHAR('参加校一覧（様式A-2)'!E75)</f>
      </c>
      <c r="AV133" s="60"/>
      <c r="AW133" s="60"/>
    </row>
    <row r="134" spans="1:49" s="18" customFormat="1" ht="18">
      <c r="A134" s="297"/>
      <c r="B134" s="291">
        <v>67</v>
      </c>
      <c r="C134" s="291">
        <f t="shared" si="21"/>
      </c>
      <c r="D134" s="292">
        <f>IF(M134=D$65,COUNTIF($M$68:$M134,D$65),"")</f>
      </c>
      <c r="E134" s="292">
        <f>IF(M134=E$65,COUNTIF($M$68:$M134,E$65),"")</f>
      </c>
      <c r="F134" s="173"/>
      <c r="G134" s="174"/>
      <c r="H134" s="190" t="str">
        <f t="shared" si="18"/>
        <v>　</v>
      </c>
      <c r="I134" s="164"/>
      <c r="J134" s="183"/>
      <c r="K134" s="174"/>
      <c r="L134" s="190" t="str">
        <f t="shared" si="19"/>
        <v>　</v>
      </c>
      <c r="M134" s="164"/>
      <c r="N134" s="165"/>
      <c r="O134" s="121"/>
      <c r="P134" s="218">
        <f t="shared" si="15"/>
      </c>
      <c r="Q134" s="120"/>
      <c r="R134" s="121"/>
      <c r="S134" s="239">
        <f t="shared" si="16"/>
      </c>
      <c r="T134" s="159"/>
      <c r="U134" s="122"/>
      <c r="V134" s="123"/>
      <c r="W134" s="218">
        <f t="shared" si="17"/>
      </c>
      <c r="X134" s="159"/>
      <c r="Y134" s="119"/>
      <c r="Z134" s="293"/>
      <c r="AA134" s="294"/>
      <c r="AB134" s="294"/>
      <c r="AC134" s="294"/>
      <c r="AD134" s="294"/>
      <c r="AE134" s="295"/>
      <c r="AF134" s="130"/>
      <c r="AG134" s="196" t="str">
        <f t="shared" si="20"/>
        <v>・</v>
      </c>
      <c r="AH134" s="413">
        <f t="shared" si="22"/>
      </c>
      <c r="AI134" s="414" t="str">
        <f t="shared" si="23"/>
        <v>・</v>
      </c>
      <c r="AJ134" s="415">
        <f t="shared" si="24"/>
      </c>
      <c r="AK134" s="298"/>
      <c r="AP134" s="35" t="str">
        <f>'参加校一覧（様式A-2)'!A76</f>
        <v>67</v>
      </c>
      <c r="AQ134" s="35">
        <f>'参加校一覧（様式A-2)'!B76</f>
        <v>0</v>
      </c>
      <c r="AR134" s="35">
        <f>WIDECHAR('参加校一覧（様式A-2)'!D76)</f>
      </c>
      <c r="AS134" s="35">
        <f>WIDECHAR('参加校一覧（様式A-2)'!E76)</f>
      </c>
      <c r="AV134" s="60"/>
      <c r="AW134" s="60"/>
    </row>
    <row r="135" spans="1:49" s="18" customFormat="1" ht="17.25">
      <c r="A135" s="297"/>
      <c r="B135" s="291">
        <v>68</v>
      </c>
      <c r="C135" s="291">
        <f t="shared" si="21"/>
      </c>
      <c r="D135" s="292">
        <f>IF(M135=D$65,COUNTIF($M$68:$M135,D$65),"")</f>
      </c>
      <c r="E135" s="292">
        <f>IF(M135=E$65,COUNTIF($M$68:$M135,E$65),"")</f>
      </c>
      <c r="F135" s="173"/>
      <c r="G135" s="174"/>
      <c r="H135" s="190" t="str">
        <f t="shared" si="18"/>
        <v>　</v>
      </c>
      <c r="I135" s="164"/>
      <c r="J135" s="183"/>
      <c r="K135" s="174"/>
      <c r="L135" s="190" t="str">
        <f t="shared" si="19"/>
        <v>　</v>
      </c>
      <c r="M135" s="164"/>
      <c r="N135" s="165"/>
      <c r="O135" s="121"/>
      <c r="P135" s="218">
        <f t="shared" si="15"/>
      </c>
      <c r="Q135" s="120"/>
      <c r="R135" s="121"/>
      <c r="S135" s="239">
        <f t="shared" si="16"/>
      </c>
      <c r="T135" s="159"/>
      <c r="U135" s="122"/>
      <c r="V135" s="123"/>
      <c r="W135" s="218">
        <f t="shared" si="17"/>
      </c>
      <c r="X135" s="159"/>
      <c r="Y135" s="119"/>
      <c r="Z135" s="293"/>
      <c r="AA135" s="294"/>
      <c r="AB135" s="294"/>
      <c r="AC135" s="294"/>
      <c r="AD135" s="294"/>
      <c r="AE135" s="295"/>
      <c r="AF135" s="130"/>
      <c r="AG135" s="196" t="str">
        <f t="shared" si="20"/>
        <v>・</v>
      </c>
      <c r="AH135" s="413">
        <f t="shared" si="22"/>
      </c>
      <c r="AI135" s="414" t="str">
        <f t="shared" si="23"/>
        <v>・</v>
      </c>
      <c r="AJ135" s="415">
        <f t="shared" si="24"/>
      </c>
      <c r="AK135" s="298"/>
      <c r="AP135" s="35" t="str">
        <f>'参加校一覧（様式A-2)'!A77</f>
        <v>68</v>
      </c>
      <c r="AQ135" s="35">
        <f>'参加校一覧（様式A-2)'!B77</f>
        <v>0</v>
      </c>
      <c r="AR135" s="35">
        <f>WIDECHAR('参加校一覧（様式A-2)'!D77)</f>
      </c>
      <c r="AS135" s="35">
        <f>WIDECHAR('参加校一覧（様式A-2)'!E77)</f>
      </c>
      <c r="AV135" s="60"/>
      <c r="AW135" s="60"/>
    </row>
    <row r="136" spans="1:49" s="18" customFormat="1" ht="17.25">
      <c r="A136" s="297"/>
      <c r="B136" s="291">
        <v>69</v>
      </c>
      <c r="C136" s="291">
        <f t="shared" si="21"/>
      </c>
      <c r="D136" s="292">
        <f>IF(M136=D$65,COUNTIF($M$68:$M136,D$65),"")</f>
      </c>
      <c r="E136" s="292">
        <f>IF(M136=E$65,COUNTIF($M$68:$M136,E$65),"")</f>
      </c>
      <c r="F136" s="173"/>
      <c r="G136" s="174"/>
      <c r="H136" s="190" t="str">
        <f t="shared" si="18"/>
        <v>　</v>
      </c>
      <c r="I136" s="164"/>
      <c r="J136" s="183"/>
      <c r="K136" s="174"/>
      <c r="L136" s="190" t="str">
        <f t="shared" si="19"/>
        <v>　</v>
      </c>
      <c r="M136" s="164"/>
      <c r="N136" s="165"/>
      <c r="O136" s="121"/>
      <c r="P136" s="218">
        <f t="shared" si="15"/>
      </c>
      <c r="Q136" s="120"/>
      <c r="R136" s="121"/>
      <c r="S136" s="239">
        <f t="shared" si="16"/>
      </c>
      <c r="T136" s="159"/>
      <c r="U136" s="122"/>
      <c r="V136" s="123"/>
      <c r="W136" s="218">
        <f t="shared" si="17"/>
      </c>
      <c r="X136" s="159"/>
      <c r="Y136" s="119"/>
      <c r="Z136" s="293"/>
      <c r="AA136" s="294"/>
      <c r="AB136" s="294"/>
      <c r="AC136" s="294"/>
      <c r="AD136" s="294"/>
      <c r="AE136" s="295"/>
      <c r="AF136" s="130"/>
      <c r="AG136" s="196" t="str">
        <f t="shared" si="20"/>
        <v>・</v>
      </c>
      <c r="AH136" s="413">
        <f t="shared" si="22"/>
      </c>
      <c r="AI136" s="414" t="str">
        <f t="shared" si="23"/>
        <v>・</v>
      </c>
      <c r="AJ136" s="415">
        <f t="shared" si="24"/>
      </c>
      <c r="AK136" s="298"/>
      <c r="AP136" s="35" t="str">
        <f>'参加校一覧（様式A-2)'!A78</f>
        <v>69</v>
      </c>
      <c r="AQ136" s="35">
        <f>'参加校一覧（様式A-2)'!B78</f>
        <v>0</v>
      </c>
      <c r="AR136" s="35">
        <f>WIDECHAR('参加校一覧（様式A-2)'!D78)</f>
      </c>
      <c r="AS136" s="35">
        <f>WIDECHAR('参加校一覧（様式A-2)'!E78)</f>
      </c>
      <c r="AV136" s="60"/>
      <c r="AW136" s="60"/>
    </row>
    <row r="137" spans="1:49" s="18" customFormat="1" ht="18" thickBot="1">
      <c r="A137" s="297"/>
      <c r="B137" s="306">
        <v>70</v>
      </c>
      <c r="C137" s="306">
        <f t="shared" si="21"/>
      </c>
      <c r="D137" s="307">
        <f>IF(M137=D$65,COUNTIF($M$68:$M137,D$65),"")</f>
      </c>
      <c r="E137" s="307">
        <f>IF(M137=E$65,COUNTIF($M$68:$M137,E$65),"")</f>
      </c>
      <c r="F137" s="177"/>
      <c r="G137" s="178"/>
      <c r="H137" s="192" t="str">
        <f t="shared" si="18"/>
        <v>　</v>
      </c>
      <c r="I137" s="171"/>
      <c r="J137" s="185"/>
      <c r="K137" s="178"/>
      <c r="L137" s="192" t="str">
        <f t="shared" si="19"/>
        <v>　</v>
      </c>
      <c r="M137" s="171"/>
      <c r="N137" s="172"/>
      <c r="O137" s="142"/>
      <c r="P137" s="220">
        <f t="shared" si="15"/>
      </c>
      <c r="Q137" s="141"/>
      <c r="R137" s="142"/>
      <c r="S137" s="241">
        <f t="shared" si="16"/>
      </c>
      <c r="T137" s="161"/>
      <c r="U137" s="143"/>
      <c r="V137" s="144"/>
      <c r="W137" s="220">
        <f t="shared" si="17"/>
      </c>
      <c r="X137" s="161"/>
      <c r="Y137" s="145"/>
      <c r="Z137" s="308"/>
      <c r="AA137" s="309"/>
      <c r="AB137" s="309"/>
      <c r="AC137" s="309"/>
      <c r="AD137" s="309"/>
      <c r="AE137" s="310"/>
      <c r="AF137" s="146"/>
      <c r="AG137" s="199" t="str">
        <f t="shared" si="20"/>
        <v>・</v>
      </c>
      <c r="AH137" s="422">
        <f t="shared" si="22"/>
      </c>
      <c r="AI137" s="423" t="str">
        <f t="shared" si="23"/>
        <v>・</v>
      </c>
      <c r="AJ137" s="424">
        <f t="shared" si="24"/>
      </c>
      <c r="AK137" s="311"/>
      <c r="AP137" s="35" t="str">
        <f>'参加校一覧（様式A-2)'!A79</f>
        <v>70</v>
      </c>
      <c r="AQ137" s="35">
        <f>'参加校一覧（様式A-2)'!B79</f>
        <v>0</v>
      </c>
      <c r="AR137" s="35">
        <f>WIDECHAR('参加校一覧（様式A-2)'!D79)</f>
      </c>
      <c r="AS137" s="35">
        <f>WIDECHAR('参加校一覧（様式A-2)'!E79)</f>
      </c>
      <c r="AV137" s="60"/>
      <c r="AW137" s="60"/>
    </row>
    <row r="138" spans="1:49" s="18" customFormat="1" ht="17.25">
      <c r="A138" s="297"/>
      <c r="B138" s="291">
        <v>71</v>
      </c>
      <c r="C138" s="291">
        <f t="shared" si="21"/>
      </c>
      <c r="D138" s="292">
        <f>IF(M138=D$65,COUNTIF($M$68:$M138,D$65),"")</f>
      </c>
      <c r="E138" s="292">
        <f>IF(M138=E$65,COUNTIF($M$68:$M138,E$65),"")</f>
      </c>
      <c r="F138" s="173"/>
      <c r="G138" s="174"/>
      <c r="H138" s="190" t="str">
        <f t="shared" si="18"/>
        <v>　</v>
      </c>
      <c r="I138" s="164"/>
      <c r="J138" s="183"/>
      <c r="K138" s="174"/>
      <c r="L138" s="190" t="str">
        <f t="shared" si="19"/>
        <v>　</v>
      </c>
      <c r="M138" s="164"/>
      <c r="N138" s="165"/>
      <c r="O138" s="121"/>
      <c r="P138" s="218">
        <f t="shared" si="15"/>
      </c>
      <c r="Q138" s="120"/>
      <c r="R138" s="121"/>
      <c r="S138" s="239">
        <f t="shared" si="16"/>
      </c>
      <c r="T138" s="159"/>
      <c r="U138" s="122"/>
      <c r="V138" s="123"/>
      <c r="W138" s="218">
        <f t="shared" si="17"/>
      </c>
      <c r="X138" s="159"/>
      <c r="Y138" s="119"/>
      <c r="Z138" s="293"/>
      <c r="AA138" s="294"/>
      <c r="AB138" s="294"/>
      <c r="AC138" s="294"/>
      <c r="AD138" s="294"/>
      <c r="AE138" s="295"/>
      <c r="AF138" s="149"/>
      <c r="AG138" s="200" t="str">
        <f t="shared" si="20"/>
        <v>・</v>
      </c>
      <c r="AH138" s="425">
        <f t="shared" si="22"/>
      </c>
      <c r="AI138" s="426" t="str">
        <f t="shared" si="23"/>
        <v>・</v>
      </c>
      <c r="AJ138" s="427">
        <f t="shared" si="24"/>
      </c>
      <c r="AK138" s="312"/>
      <c r="AP138" s="35" t="str">
        <f>'参加校一覧（様式A-2)'!A80</f>
        <v>71</v>
      </c>
      <c r="AQ138" s="35">
        <f>'参加校一覧（様式A-2)'!B80</f>
        <v>0</v>
      </c>
      <c r="AR138" s="35">
        <f>WIDECHAR('参加校一覧（様式A-2)'!D80)</f>
      </c>
      <c r="AS138" s="35">
        <f>WIDECHAR('参加校一覧（様式A-2)'!E80)</f>
      </c>
      <c r="AV138" s="60"/>
      <c r="AW138" s="60"/>
    </row>
    <row r="139" spans="1:49" s="18" customFormat="1" ht="17.25">
      <c r="A139" s="297"/>
      <c r="B139" s="291">
        <v>72</v>
      </c>
      <c r="C139" s="291">
        <f t="shared" si="21"/>
      </c>
      <c r="D139" s="292">
        <f>IF(M139=D$65,COUNTIF($M$68:$M139,D$65),"")</f>
      </c>
      <c r="E139" s="292">
        <f>IF(M139=E$65,COUNTIF($M$68:$M139,E$65),"")</f>
      </c>
      <c r="F139" s="173"/>
      <c r="G139" s="174"/>
      <c r="H139" s="190" t="str">
        <f t="shared" si="18"/>
        <v>　</v>
      </c>
      <c r="I139" s="164"/>
      <c r="J139" s="183"/>
      <c r="K139" s="174"/>
      <c r="L139" s="190" t="str">
        <f t="shared" si="19"/>
        <v>　</v>
      </c>
      <c r="M139" s="164"/>
      <c r="N139" s="165"/>
      <c r="O139" s="121"/>
      <c r="P139" s="218">
        <f t="shared" si="15"/>
      </c>
      <c r="Q139" s="120"/>
      <c r="R139" s="121"/>
      <c r="S139" s="239">
        <f t="shared" si="16"/>
      </c>
      <c r="T139" s="159"/>
      <c r="U139" s="122"/>
      <c r="V139" s="123"/>
      <c r="W139" s="218">
        <f t="shared" si="17"/>
      </c>
      <c r="X139" s="159"/>
      <c r="Y139" s="119"/>
      <c r="Z139" s="293"/>
      <c r="AA139" s="294"/>
      <c r="AB139" s="294"/>
      <c r="AC139" s="294"/>
      <c r="AD139" s="294"/>
      <c r="AE139" s="295"/>
      <c r="AF139" s="130"/>
      <c r="AG139" s="196" t="str">
        <f t="shared" si="20"/>
        <v>・</v>
      </c>
      <c r="AH139" s="413">
        <f t="shared" si="22"/>
      </c>
      <c r="AI139" s="414" t="str">
        <f t="shared" si="23"/>
        <v>・</v>
      </c>
      <c r="AJ139" s="415">
        <f t="shared" si="24"/>
      </c>
      <c r="AK139" s="298"/>
      <c r="AP139" s="35" t="str">
        <f>'参加校一覧（様式A-2)'!A81</f>
        <v>72</v>
      </c>
      <c r="AQ139" s="35">
        <f>'参加校一覧（様式A-2)'!B81</f>
        <v>0</v>
      </c>
      <c r="AR139" s="35">
        <f>WIDECHAR('参加校一覧（様式A-2)'!D81)</f>
      </c>
      <c r="AS139" s="35">
        <f>WIDECHAR('参加校一覧（様式A-2)'!E81)</f>
      </c>
      <c r="AV139" s="60"/>
      <c r="AW139" s="60"/>
    </row>
    <row r="140" spans="1:49" s="18" customFormat="1" ht="17.25">
      <c r="A140" s="297"/>
      <c r="B140" s="291">
        <v>73</v>
      </c>
      <c r="C140" s="291">
        <f t="shared" si="21"/>
      </c>
      <c r="D140" s="292">
        <f>IF(M140=D$65,COUNTIF($M$68:$M140,D$65),"")</f>
      </c>
      <c r="E140" s="292">
        <f>IF(M140=E$65,COUNTIF($M$68:$M140,E$65),"")</f>
      </c>
      <c r="F140" s="173"/>
      <c r="G140" s="174"/>
      <c r="H140" s="190" t="str">
        <f t="shared" si="18"/>
        <v>　</v>
      </c>
      <c r="I140" s="164"/>
      <c r="J140" s="183"/>
      <c r="K140" s="174"/>
      <c r="L140" s="190" t="str">
        <f t="shared" si="19"/>
        <v>　</v>
      </c>
      <c r="M140" s="164"/>
      <c r="N140" s="165"/>
      <c r="O140" s="121"/>
      <c r="P140" s="218">
        <f t="shared" si="15"/>
      </c>
      <c r="Q140" s="120"/>
      <c r="R140" s="121"/>
      <c r="S140" s="239">
        <f t="shared" si="16"/>
      </c>
      <c r="T140" s="159"/>
      <c r="U140" s="122"/>
      <c r="V140" s="123"/>
      <c r="W140" s="218">
        <f t="shared" si="17"/>
      </c>
      <c r="X140" s="159"/>
      <c r="Y140" s="119"/>
      <c r="Z140" s="293"/>
      <c r="AA140" s="294"/>
      <c r="AB140" s="294"/>
      <c r="AC140" s="294"/>
      <c r="AD140" s="294"/>
      <c r="AE140" s="295"/>
      <c r="AF140" s="130"/>
      <c r="AG140" s="196" t="str">
        <f t="shared" si="20"/>
        <v>・</v>
      </c>
      <c r="AH140" s="413">
        <f t="shared" si="22"/>
      </c>
      <c r="AI140" s="414" t="str">
        <f t="shared" si="23"/>
        <v>・</v>
      </c>
      <c r="AJ140" s="415">
        <f t="shared" si="24"/>
      </c>
      <c r="AK140" s="298"/>
      <c r="AP140" s="35" t="str">
        <f>'参加校一覧（様式A-2)'!A82</f>
        <v>73</v>
      </c>
      <c r="AQ140" s="35">
        <f>'参加校一覧（様式A-2)'!B82</f>
        <v>0</v>
      </c>
      <c r="AR140" s="35">
        <f>WIDECHAR('参加校一覧（様式A-2)'!D82)</f>
      </c>
      <c r="AS140" s="35">
        <f>WIDECHAR('参加校一覧（様式A-2)'!E82)</f>
      </c>
      <c r="AV140" s="60"/>
      <c r="AW140" s="60"/>
    </row>
    <row r="141" spans="1:49" s="18" customFormat="1" ht="17.25">
      <c r="A141" s="297"/>
      <c r="B141" s="291">
        <v>74</v>
      </c>
      <c r="C141" s="291">
        <f t="shared" si="21"/>
      </c>
      <c r="D141" s="292">
        <f>IF(M141=D$65,COUNTIF($M$68:$M141,D$65),"")</f>
      </c>
      <c r="E141" s="292">
        <f>IF(M141=E$65,COUNTIF($M$68:$M141,E$65),"")</f>
      </c>
      <c r="F141" s="173"/>
      <c r="G141" s="174"/>
      <c r="H141" s="190" t="str">
        <f t="shared" si="18"/>
        <v>　</v>
      </c>
      <c r="I141" s="164"/>
      <c r="J141" s="183"/>
      <c r="K141" s="174"/>
      <c r="L141" s="190" t="str">
        <f t="shared" si="19"/>
        <v>　</v>
      </c>
      <c r="M141" s="164"/>
      <c r="N141" s="165"/>
      <c r="O141" s="121"/>
      <c r="P141" s="218">
        <f t="shared" si="15"/>
      </c>
      <c r="Q141" s="120"/>
      <c r="R141" s="121"/>
      <c r="S141" s="239">
        <f t="shared" si="16"/>
      </c>
      <c r="T141" s="159"/>
      <c r="U141" s="122"/>
      <c r="V141" s="123"/>
      <c r="W141" s="218">
        <f t="shared" si="17"/>
      </c>
      <c r="X141" s="159"/>
      <c r="Y141" s="119"/>
      <c r="Z141" s="293"/>
      <c r="AA141" s="294"/>
      <c r="AB141" s="294"/>
      <c r="AC141" s="294"/>
      <c r="AD141" s="294"/>
      <c r="AE141" s="295"/>
      <c r="AF141" s="130"/>
      <c r="AG141" s="196" t="str">
        <f t="shared" si="20"/>
        <v>・</v>
      </c>
      <c r="AH141" s="413">
        <f t="shared" si="22"/>
      </c>
      <c r="AI141" s="414" t="str">
        <f t="shared" si="23"/>
        <v>・</v>
      </c>
      <c r="AJ141" s="415">
        <f t="shared" si="24"/>
      </c>
      <c r="AK141" s="298"/>
      <c r="AP141" s="35" t="str">
        <f>'参加校一覧（様式A-2)'!A83</f>
        <v>74</v>
      </c>
      <c r="AQ141" s="35">
        <f>'参加校一覧（様式A-2)'!B83</f>
        <v>0</v>
      </c>
      <c r="AR141" s="35">
        <f>WIDECHAR('参加校一覧（様式A-2)'!D83)</f>
      </c>
      <c r="AS141" s="35">
        <f>WIDECHAR('参加校一覧（様式A-2)'!E83)</f>
      </c>
      <c r="AV141" s="60"/>
      <c r="AW141" s="60"/>
    </row>
    <row r="142" spans="1:49" s="18" customFormat="1" ht="17.25">
      <c r="A142" s="297"/>
      <c r="B142" s="299">
        <v>75</v>
      </c>
      <c r="C142" s="299">
        <f t="shared" si="21"/>
      </c>
      <c r="D142" s="300">
        <f>IF(M142=D$65,COUNTIF($M$68:$M142,D$65),"")</f>
      </c>
      <c r="E142" s="300">
        <f>IF(M142=E$65,COUNTIF($M$68:$M142,E$65),"")</f>
      </c>
      <c r="F142" s="175"/>
      <c r="G142" s="176"/>
      <c r="H142" s="191" t="str">
        <f t="shared" si="18"/>
        <v>　</v>
      </c>
      <c r="I142" s="166"/>
      <c r="J142" s="184"/>
      <c r="K142" s="176"/>
      <c r="L142" s="191" t="str">
        <f t="shared" si="19"/>
        <v>　</v>
      </c>
      <c r="M142" s="167"/>
      <c r="N142" s="168"/>
      <c r="O142" s="135"/>
      <c r="P142" s="234">
        <f t="shared" si="15"/>
      </c>
      <c r="Q142" s="134"/>
      <c r="R142" s="135"/>
      <c r="S142" s="240">
        <f t="shared" si="16"/>
      </c>
      <c r="T142" s="160"/>
      <c r="U142" s="136"/>
      <c r="V142" s="137"/>
      <c r="W142" s="234">
        <f t="shared" si="17"/>
      </c>
      <c r="X142" s="160"/>
      <c r="Y142" s="138"/>
      <c r="Z142" s="313"/>
      <c r="AA142" s="314"/>
      <c r="AB142" s="314"/>
      <c r="AC142" s="314"/>
      <c r="AD142" s="314"/>
      <c r="AE142" s="315"/>
      <c r="AF142" s="150"/>
      <c r="AG142" s="201" t="str">
        <f t="shared" si="20"/>
        <v>・</v>
      </c>
      <c r="AH142" s="428">
        <f t="shared" si="22"/>
      </c>
      <c r="AI142" s="429" t="str">
        <f t="shared" si="23"/>
        <v>・</v>
      </c>
      <c r="AJ142" s="430">
        <f t="shared" si="24"/>
      </c>
      <c r="AK142" s="304"/>
      <c r="AP142" s="35" t="str">
        <f>'参加校一覧（様式A-2)'!A84</f>
        <v>75</v>
      </c>
      <c r="AQ142" s="35">
        <f>'参加校一覧（様式A-2)'!B84</f>
        <v>0</v>
      </c>
      <c r="AR142" s="35">
        <f>WIDECHAR('参加校一覧（様式A-2)'!D84)</f>
      </c>
      <c r="AS142" s="35">
        <f>WIDECHAR('参加校一覧（様式A-2)'!E84)</f>
      </c>
      <c r="AV142" s="60"/>
      <c r="AW142" s="60"/>
    </row>
    <row r="143" spans="1:49" s="18" customFormat="1" ht="17.25">
      <c r="A143" s="297"/>
      <c r="B143" s="291">
        <v>76</v>
      </c>
      <c r="C143" s="291">
        <f t="shared" si="21"/>
      </c>
      <c r="D143" s="292">
        <f>IF(M143=D$65,COUNTIF($M$68:$M143,D$65),"")</f>
      </c>
      <c r="E143" s="292">
        <f>IF(M143=E$65,COUNTIF($M$68:$M143,E$65),"")</f>
      </c>
      <c r="F143" s="173"/>
      <c r="G143" s="174"/>
      <c r="H143" s="190" t="str">
        <f t="shared" si="18"/>
        <v>　</v>
      </c>
      <c r="I143" s="164"/>
      <c r="J143" s="183"/>
      <c r="K143" s="174"/>
      <c r="L143" s="190" t="str">
        <f t="shared" si="19"/>
        <v>　</v>
      </c>
      <c r="M143" s="169"/>
      <c r="N143" s="170"/>
      <c r="O143" s="121"/>
      <c r="P143" s="218">
        <f t="shared" si="15"/>
      </c>
      <c r="Q143" s="120"/>
      <c r="R143" s="121"/>
      <c r="S143" s="239">
        <f t="shared" si="16"/>
      </c>
      <c r="T143" s="159"/>
      <c r="U143" s="122"/>
      <c r="V143" s="123"/>
      <c r="W143" s="218">
        <f t="shared" si="17"/>
      </c>
      <c r="X143" s="159"/>
      <c r="Y143" s="119"/>
      <c r="Z143" s="316"/>
      <c r="AA143" s="317"/>
      <c r="AB143" s="317"/>
      <c r="AC143" s="317"/>
      <c r="AD143" s="317"/>
      <c r="AE143" s="318"/>
      <c r="AF143" s="140"/>
      <c r="AG143" s="198" t="str">
        <f t="shared" si="20"/>
        <v>・</v>
      </c>
      <c r="AH143" s="419">
        <f t="shared" si="22"/>
      </c>
      <c r="AI143" s="420" t="str">
        <f t="shared" si="23"/>
        <v>・</v>
      </c>
      <c r="AJ143" s="421">
        <f t="shared" si="24"/>
      </c>
      <c r="AK143" s="305"/>
      <c r="AP143" s="35" t="str">
        <f>'参加校一覧（様式A-2)'!A85</f>
        <v>76</v>
      </c>
      <c r="AQ143" s="35">
        <f>'参加校一覧（様式A-2)'!B85</f>
        <v>0</v>
      </c>
      <c r="AR143" s="35">
        <f>WIDECHAR('参加校一覧（様式A-2)'!D85)</f>
      </c>
      <c r="AS143" s="35">
        <f>WIDECHAR('参加校一覧（様式A-2)'!E85)</f>
      </c>
      <c r="AV143" s="60"/>
      <c r="AW143" s="60"/>
    </row>
    <row r="144" spans="1:49" s="18" customFormat="1" ht="17.25">
      <c r="A144" s="297"/>
      <c r="B144" s="291">
        <v>77</v>
      </c>
      <c r="C144" s="291">
        <f t="shared" si="21"/>
      </c>
      <c r="D144" s="292">
        <f>IF(M144=D$65,COUNTIF($M$68:$M144,D$65),"")</f>
      </c>
      <c r="E144" s="292">
        <f>IF(M144=E$65,COUNTIF($M$68:$M144,E$65),"")</f>
      </c>
      <c r="F144" s="173"/>
      <c r="G144" s="174"/>
      <c r="H144" s="190" t="str">
        <f t="shared" si="18"/>
        <v>　</v>
      </c>
      <c r="I144" s="164"/>
      <c r="J144" s="183"/>
      <c r="K144" s="174"/>
      <c r="L144" s="190" t="str">
        <f t="shared" si="19"/>
        <v>　</v>
      </c>
      <c r="M144" s="164"/>
      <c r="N144" s="165"/>
      <c r="O144" s="121"/>
      <c r="P144" s="218">
        <f t="shared" si="15"/>
      </c>
      <c r="Q144" s="120"/>
      <c r="R144" s="121"/>
      <c r="S144" s="239">
        <f t="shared" si="16"/>
      </c>
      <c r="T144" s="159"/>
      <c r="U144" s="122"/>
      <c r="V144" s="123"/>
      <c r="W144" s="218">
        <f t="shared" si="17"/>
      </c>
      <c r="X144" s="159"/>
      <c r="Y144" s="119"/>
      <c r="Z144" s="293"/>
      <c r="AA144" s="294"/>
      <c r="AB144" s="294"/>
      <c r="AC144" s="294"/>
      <c r="AD144" s="294"/>
      <c r="AE144" s="295"/>
      <c r="AF144" s="130"/>
      <c r="AG144" s="196" t="str">
        <f t="shared" si="20"/>
        <v>・</v>
      </c>
      <c r="AH144" s="413">
        <f t="shared" si="22"/>
      </c>
      <c r="AI144" s="414" t="str">
        <f t="shared" si="23"/>
        <v>・</v>
      </c>
      <c r="AJ144" s="415">
        <f t="shared" si="24"/>
      </c>
      <c r="AK144" s="298"/>
      <c r="AP144" s="35" t="str">
        <f>'参加校一覧（様式A-2)'!A86</f>
        <v>77</v>
      </c>
      <c r="AQ144" s="35">
        <f>'参加校一覧（様式A-2)'!B86</f>
        <v>0</v>
      </c>
      <c r="AR144" s="35">
        <f>WIDECHAR('参加校一覧（様式A-2)'!D86)</f>
      </c>
      <c r="AS144" s="35">
        <f>WIDECHAR('参加校一覧（様式A-2)'!E86)</f>
      </c>
      <c r="AV144" s="60"/>
      <c r="AW144" s="60"/>
    </row>
    <row r="145" spans="1:49" s="18" customFormat="1" ht="17.25">
      <c r="A145" s="297"/>
      <c r="B145" s="291">
        <v>78</v>
      </c>
      <c r="C145" s="291">
        <f t="shared" si="21"/>
      </c>
      <c r="D145" s="292">
        <f>IF(M145=D$65,COUNTIF($M$68:$M145,D$65),"")</f>
      </c>
      <c r="E145" s="292">
        <f>IF(M145=E$65,COUNTIF($M$68:$M145,E$65),"")</f>
      </c>
      <c r="F145" s="173"/>
      <c r="G145" s="174"/>
      <c r="H145" s="190" t="str">
        <f t="shared" si="18"/>
        <v>　</v>
      </c>
      <c r="I145" s="164"/>
      <c r="J145" s="183"/>
      <c r="K145" s="174"/>
      <c r="L145" s="190" t="str">
        <f t="shared" si="19"/>
        <v>　</v>
      </c>
      <c r="M145" s="164"/>
      <c r="N145" s="165"/>
      <c r="O145" s="121"/>
      <c r="P145" s="218">
        <f t="shared" si="15"/>
      </c>
      <c r="Q145" s="120"/>
      <c r="R145" s="121"/>
      <c r="S145" s="239">
        <f t="shared" si="16"/>
      </c>
      <c r="T145" s="159"/>
      <c r="U145" s="122"/>
      <c r="V145" s="123"/>
      <c r="W145" s="218">
        <f t="shared" si="17"/>
      </c>
      <c r="X145" s="159"/>
      <c r="Y145" s="119"/>
      <c r="Z145" s="293"/>
      <c r="AA145" s="294"/>
      <c r="AB145" s="294"/>
      <c r="AC145" s="294"/>
      <c r="AD145" s="294"/>
      <c r="AE145" s="295"/>
      <c r="AF145" s="130"/>
      <c r="AG145" s="196" t="str">
        <f t="shared" si="20"/>
        <v>・</v>
      </c>
      <c r="AH145" s="413">
        <f t="shared" si="22"/>
      </c>
      <c r="AI145" s="414" t="str">
        <f t="shared" si="23"/>
        <v>・</v>
      </c>
      <c r="AJ145" s="415">
        <f t="shared" si="24"/>
      </c>
      <c r="AK145" s="298"/>
      <c r="AP145" s="35" t="str">
        <f>'参加校一覧（様式A-2)'!A87</f>
        <v>78</v>
      </c>
      <c r="AQ145" s="35">
        <f>'参加校一覧（様式A-2)'!B87</f>
        <v>0</v>
      </c>
      <c r="AR145" s="35">
        <f>WIDECHAR('参加校一覧（様式A-2)'!D87)</f>
      </c>
      <c r="AS145" s="35">
        <f>WIDECHAR('参加校一覧（様式A-2)'!E87)</f>
      </c>
      <c r="AV145" s="60"/>
      <c r="AW145" s="60"/>
    </row>
    <row r="146" spans="1:49" s="18" customFormat="1" ht="17.25">
      <c r="A146" s="297"/>
      <c r="B146" s="291">
        <v>79</v>
      </c>
      <c r="C146" s="291">
        <f t="shared" si="21"/>
      </c>
      <c r="D146" s="292">
        <f>IF(M146=D$65,COUNTIF($M$68:$M146,D$65),"")</f>
      </c>
      <c r="E146" s="292">
        <f>IF(M146=E$65,COUNTIF($M$68:$M146,E$65),"")</f>
      </c>
      <c r="F146" s="173"/>
      <c r="G146" s="174"/>
      <c r="H146" s="190" t="str">
        <f t="shared" si="18"/>
        <v>　</v>
      </c>
      <c r="I146" s="164"/>
      <c r="J146" s="183"/>
      <c r="K146" s="174"/>
      <c r="L146" s="190" t="str">
        <f t="shared" si="19"/>
        <v>　</v>
      </c>
      <c r="M146" s="164"/>
      <c r="N146" s="165"/>
      <c r="O146" s="121"/>
      <c r="P146" s="218">
        <f t="shared" si="15"/>
      </c>
      <c r="Q146" s="120"/>
      <c r="R146" s="121"/>
      <c r="S146" s="239">
        <f t="shared" si="16"/>
      </c>
      <c r="T146" s="159"/>
      <c r="U146" s="122"/>
      <c r="V146" s="123"/>
      <c r="W146" s="218">
        <f t="shared" si="17"/>
      </c>
      <c r="X146" s="159"/>
      <c r="Y146" s="119"/>
      <c r="Z146" s="293"/>
      <c r="AA146" s="294"/>
      <c r="AB146" s="294"/>
      <c r="AC146" s="294"/>
      <c r="AD146" s="294"/>
      <c r="AE146" s="295"/>
      <c r="AF146" s="130"/>
      <c r="AG146" s="196" t="str">
        <f t="shared" si="20"/>
        <v>・</v>
      </c>
      <c r="AH146" s="413">
        <f t="shared" si="22"/>
      </c>
      <c r="AI146" s="414" t="str">
        <f t="shared" si="23"/>
        <v>・</v>
      </c>
      <c r="AJ146" s="415">
        <f t="shared" si="24"/>
      </c>
      <c r="AK146" s="298"/>
      <c r="AP146" s="35" t="str">
        <f>'参加校一覧（様式A-2)'!A88</f>
        <v>79</v>
      </c>
      <c r="AQ146" s="35">
        <f>'参加校一覧（様式A-2)'!B88</f>
        <v>0</v>
      </c>
      <c r="AR146" s="35">
        <f>WIDECHAR('参加校一覧（様式A-2)'!D88)</f>
      </c>
      <c r="AS146" s="35">
        <f>WIDECHAR('参加校一覧（様式A-2)'!E88)</f>
      </c>
      <c r="AV146" s="60"/>
      <c r="AW146" s="60"/>
    </row>
    <row r="147" spans="1:49" s="18" customFormat="1" ht="18" thickBot="1">
      <c r="A147" s="297"/>
      <c r="B147" s="306">
        <v>80</v>
      </c>
      <c r="C147" s="306">
        <f t="shared" si="21"/>
      </c>
      <c r="D147" s="307">
        <f>IF(M147=D$65,COUNTIF($M$68:$M147,D$65),"")</f>
      </c>
      <c r="E147" s="307">
        <f>IF(M147=E$65,COUNTIF($M$68:$M147,E$65),"")</f>
      </c>
      <c r="F147" s="177"/>
      <c r="G147" s="178"/>
      <c r="H147" s="192" t="str">
        <f t="shared" si="18"/>
        <v>　</v>
      </c>
      <c r="I147" s="171"/>
      <c r="J147" s="185"/>
      <c r="K147" s="178"/>
      <c r="L147" s="192" t="str">
        <f t="shared" si="19"/>
        <v>　</v>
      </c>
      <c r="M147" s="171"/>
      <c r="N147" s="172"/>
      <c r="O147" s="142"/>
      <c r="P147" s="220">
        <f t="shared" si="15"/>
      </c>
      <c r="Q147" s="141"/>
      <c r="R147" s="142"/>
      <c r="S147" s="241">
        <f t="shared" si="16"/>
      </c>
      <c r="T147" s="161"/>
      <c r="U147" s="143"/>
      <c r="V147" s="144"/>
      <c r="W147" s="220">
        <f t="shared" si="17"/>
      </c>
      <c r="X147" s="161"/>
      <c r="Y147" s="145"/>
      <c r="Z147" s="308"/>
      <c r="AA147" s="309"/>
      <c r="AB147" s="309"/>
      <c r="AC147" s="309"/>
      <c r="AD147" s="309"/>
      <c r="AE147" s="310"/>
      <c r="AF147" s="146"/>
      <c r="AG147" s="199" t="str">
        <f t="shared" si="20"/>
        <v>・</v>
      </c>
      <c r="AH147" s="422">
        <f t="shared" si="22"/>
      </c>
      <c r="AI147" s="423" t="str">
        <f t="shared" si="23"/>
        <v>・</v>
      </c>
      <c r="AJ147" s="424">
        <f t="shared" si="24"/>
      </c>
      <c r="AK147" s="311"/>
      <c r="AP147" s="35" t="str">
        <f>'参加校一覧（様式A-2)'!A89</f>
        <v>80</v>
      </c>
      <c r="AQ147" s="35">
        <f>'参加校一覧（様式A-2)'!B89</f>
        <v>0</v>
      </c>
      <c r="AR147" s="35">
        <f>WIDECHAR('参加校一覧（様式A-2)'!D89)</f>
      </c>
      <c r="AS147" s="35">
        <f>WIDECHAR('参加校一覧（様式A-2)'!E89)</f>
      </c>
      <c r="AV147" s="60"/>
      <c r="AW147" s="60"/>
    </row>
    <row r="148" spans="1:49" s="18" customFormat="1" ht="17.25">
      <c r="A148" s="297"/>
      <c r="B148" s="291">
        <v>81</v>
      </c>
      <c r="C148" s="291">
        <f t="shared" si="21"/>
      </c>
      <c r="D148" s="292">
        <f>IF(M148=D$65,COUNTIF($M$68:$M148,D$65),"")</f>
      </c>
      <c r="E148" s="292">
        <f>IF(M148=E$65,COUNTIF($M$68:$M148,E$65),"")</f>
      </c>
      <c r="F148" s="173"/>
      <c r="G148" s="174"/>
      <c r="H148" s="190" t="str">
        <f t="shared" si="18"/>
        <v>　</v>
      </c>
      <c r="I148" s="164"/>
      <c r="J148" s="183"/>
      <c r="K148" s="174"/>
      <c r="L148" s="190" t="str">
        <f t="shared" si="19"/>
        <v>　</v>
      </c>
      <c r="M148" s="164"/>
      <c r="N148" s="165"/>
      <c r="O148" s="121"/>
      <c r="P148" s="218">
        <f t="shared" si="15"/>
      </c>
      <c r="Q148" s="120"/>
      <c r="R148" s="121"/>
      <c r="S148" s="239">
        <f t="shared" si="16"/>
      </c>
      <c r="T148" s="159"/>
      <c r="U148" s="122"/>
      <c r="V148" s="123"/>
      <c r="W148" s="218">
        <f t="shared" si="17"/>
      </c>
      <c r="X148" s="159"/>
      <c r="Y148" s="119"/>
      <c r="Z148" s="293"/>
      <c r="AA148" s="294"/>
      <c r="AB148" s="294"/>
      <c r="AC148" s="294"/>
      <c r="AD148" s="294"/>
      <c r="AE148" s="295"/>
      <c r="AF148" s="149"/>
      <c r="AG148" s="200" t="str">
        <f t="shared" si="20"/>
        <v>・</v>
      </c>
      <c r="AH148" s="425">
        <f t="shared" si="22"/>
      </c>
      <c r="AI148" s="426" t="str">
        <f t="shared" si="23"/>
        <v>・</v>
      </c>
      <c r="AJ148" s="427">
        <f t="shared" si="24"/>
      </c>
      <c r="AK148" s="312"/>
      <c r="AP148" s="35" t="str">
        <f>'参加校一覧（様式A-2)'!A90</f>
        <v>81</v>
      </c>
      <c r="AQ148" s="35">
        <f>'参加校一覧（様式A-2)'!B90</f>
        <v>0</v>
      </c>
      <c r="AR148" s="35">
        <f>WIDECHAR('参加校一覧（様式A-2)'!D90)</f>
      </c>
      <c r="AS148" s="35">
        <f>WIDECHAR('参加校一覧（様式A-2)'!E90)</f>
      </c>
      <c r="AV148" s="60"/>
      <c r="AW148" s="60"/>
    </row>
    <row r="149" spans="1:49" s="18" customFormat="1" ht="17.25">
      <c r="A149" s="297"/>
      <c r="B149" s="291">
        <v>82</v>
      </c>
      <c r="C149" s="291">
        <f t="shared" si="21"/>
      </c>
      <c r="D149" s="292">
        <f>IF(M149=D$65,COUNTIF($M$68:$M149,D$65),"")</f>
      </c>
      <c r="E149" s="292">
        <f>IF(M149=E$65,COUNTIF($M$68:$M149,E$65),"")</f>
      </c>
      <c r="F149" s="173"/>
      <c r="G149" s="174"/>
      <c r="H149" s="190" t="str">
        <f t="shared" si="18"/>
        <v>　</v>
      </c>
      <c r="I149" s="164"/>
      <c r="J149" s="183"/>
      <c r="K149" s="174"/>
      <c r="L149" s="190" t="str">
        <f t="shared" si="19"/>
        <v>　</v>
      </c>
      <c r="M149" s="164"/>
      <c r="N149" s="165"/>
      <c r="O149" s="121"/>
      <c r="P149" s="218">
        <f t="shared" si="15"/>
      </c>
      <c r="Q149" s="120"/>
      <c r="R149" s="121"/>
      <c r="S149" s="239">
        <f t="shared" si="16"/>
      </c>
      <c r="T149" s="159"/>
      <c r="U149" s="122"/>
      <c r="V149" s="123"/>
      <c r="W149" s="218">
        <f t="shared" si="17"/>
      </c>
      <c r="X149" s="159"/>
      <c r="Y149" s="119"/>
      <c r="Z149" s="293"/>
      <c r="AA149" s="294"/>
      <c r="AB149" s="294"/>
      <c r="AC149" s="294"/>
      <c r="AD149" s="294"/>
      <c r="AE149" s="295"/>
      <c r="AF149" s="130"/>
      <c r="AG149" s="196" t="str">
        <f t="shared" si="20"/>
        <v>・</v>
      </c>
      <c r="AH149" s="413">
        <f t="shared" si="22"/>
      </c>
      <c r="AI149" s="414" t="str">
        <f t="shared" si="23"/>
        <v>・</v>
      </c>
      <c r="AJ149" s="415">
        <f t="shared" si="24"/>
      </c>
      <c r="AK149" s="298"/>
      <c r="AP149" s="35" t="str">
        <f>'参加校一覧（様式A-2)'!A91</f>
        <v>82</v>
      </c>
      <c r="AQ149" s="35">
        <f>'参加校一覧（様式A-2)'!B91</f>
        <v>0</v>
      </c>
      <c r="AR149" s="35">
        <f>WIDECHAR('参加校一覧（様式A-2)'!D91)</f>
      </c>
      <c r="AS149" s="35">
        <f>WIDECHAR('参加校一覧（様式A-2)'!E91)</f>
      </c>
      <c r="AV149" s="60"/>
      <c r="AW149" s="60"/>
    </row>
    <row r="150" spans="1:49" s="18" customFormat="1" ht="17.25">
      <c r="A150" s="297"/>
      <c r="B150" s="291">
        <v>83</v>
      </c>
      <c r="C150" s="291">
        <f t="shared" si="21"/>
      </c>
      <c r="D150" s="292">
        <f>IF(M150=D$65,COUNTIF($M$68:$M150,D$65),"")</f>
      </c>
      <c r="E150" s="292">
        <f>IF(M150=E$65,COUNTIF($M$68:$M150,E$65),"")</f>
      </c>
      <c r="F150" s="173"/>
      <c r="G150" s="174"/>
      <c r="H150" s="190" t="str">
        <f t="shared" si="18"/>
        <v>　</v>
      </c>
      <c r="I150" s="164"/>
      <c r="J150" s="183"/>
      <c r="K150" s="174"/>
      <c r="L150" s="190" t="str">
        <f t="shared" si="19"/>
        <v>　</v>
      </c>
      <c r="M150" s="164"/>
      <c r="N150" s="165"/>
      <c r="O150" s="121"/>
      <c r="P150" s="218">
        <f t="shared" si="15"/>
      </c>
      <c r="Q150" s="120"/>
      <c r="R150" s="121"/>
      <c r="S150" s="239">
        <f t="shared" si="16"/>
      </c>
      <c r="T150" s="159"/>
      <c r="U150" s="122"/>
      <c r="V150" s="123"/>
      <c r="W150" s="218">
        <f t="shared" si="17"/>
      </c>
      <c r="X150" s="159"/>
      <c r="Y150" s="119"/>
      <c r="Z150" s="293"/>
      <c r="AA150" s="294"/>
      <c r="AB150" s="294"/>
      <c r="AC150" s="294"/>
      <c r="AD150" s="294"/>
      <c r="AE150" s="295"/>
      <c r="AF150" s="130"/>
      <c r="AG150" s="196" t="str">
        <f t="shared" si="20"/>
        <v>・</v>
      </c>
      <c r="AH150" s="413">
        <f t="shared" si="22"/>
      </c>
      <c r="AI150" s="414" t="str">
        <f t="shared" si="23"/>
        <v>・</v>
      </c>
      <c r="AJ150" s="415">
        <f t="shared" si="24"/>
      </c>
      <c r="AK150" s="298"/>
      <c r="AP150" s="35" t="str">
        <f>'参加校一覧（様式A-2)'!A92</f>
        <v>83</v>
      </c>
      <c r="AQ150" s="35">
        <f>'参加校一覧（様式A-2)'!B92</f>
        <v>0</v>
      </c>
      <c r="AR150" s="35">
        <f>WIDECHAR('参加校一覧（様式A-2)'!D92)</f>
      </c>
      <c r="AS150" s="35">
        <f>WIDECHAR('参加校一覧（様式A-2)'!E92)</f>
      </c>
      <c r="AV150" s="60"/>
      <c r="AW150" s="60"/>
    </row>
    <row r="151" spans="1:49" s="18" customFormat="1" ht="17.25">
      <c r="A151" s="297"/>
      <c r="B151" s="291">
        <v>84</v>
      </c>
      <c r="C151" s="291">
        <f t="shared" si="21"/>
      </c>
      <c r="D151" s="292">
        <f>IF(M151=D$65,COUNTIF($M$68:$M151,D$65),"")</f>
      </c>
      <c r="E151" s="292">
        <f>IF(M151=E$65,COUNTIF($M$68:$M151,E$65),"")</f>
      </c>
      <c r="F151" s="173"/>
      <c r="G151" s="174"/>
      <c r="H151" s="190" t="str">
        <f t="shared" si="18"/>
        <v>　</v>
      </c>
      <c r="I151" s="164"/>
      <c r="J151" s="183"/>
      <c r="K151" s="174"/>
      <c r="L151" s="190" t="str">
        <f t="shared" si="19"/>
        <v>　</v>
      </c>
      <c r="M151" s="164"/>
      <c r="N151" s="165"/>
      <c r="O151" s="121"/>
      <c r="P151" s="218">
        <f t="shared" si="15"/>
      </c>
      <c r="Q151" s="120"/>
      <c r="R151" s="121"/>
      <c r="S151" s="239">
        <f t="shared" si="16"/>
      </c>
      <c r="T151" s="159"/>
      <c r="U151" s="122"/>
      <c r="V151" s="123"/>
      <c r="W151" s="218">
        <f t="shared" si="17"/>
      </c>
      <c r="X151" s="159"/>
      <c r="Y151" s="119"/>
      <c r="Z151" s="293"/>
      <c r="AA151" s="294"/>
      <c r="AB151" s="294"/>
      <c r="AC151" s="294"/>
      <c r="AD151" s="294"/>
      <c r="AE151" s="295"/>
      <c r="AF151" s="130"/>
      <c r="AG151" s="196" t="str">
        <f t="shared" si="20"/>
        <v>・</v>
      </c>
      <c r="AH151" s="413">
        <f t="shared" si="22"/>
      </c>
      <c r="AI151" s="414" t="str">
        <f t="shared" si="23"/>
        <v>・</v>
      </c>
      <c r="AJ151" s="415">
        <f t="shared" si="24"/>
      </c>
      <c r="AK151" s="298"/>
      <c r="AP151" s="35" t="str">
        <f>'参加校一覧（様式A-2)'!A93</f>
        <v>84</v>
      </c>
      <c r="AQ151" s="35">
        <f>'参加校一覧（様式A-2)'!B93</f>
        <v>0</v>
      </c>
      <c r="AR151" s="35">
        <f>WIDECHAR('参加校一覧（様式A-2)'!D93)</f>
      </c>
      <c r="AS151" s="35">
        <f>WIDECHAR('参加校一覧（様式A-2)'!E93)</f>
      </c>
      <c r="AV151" s="60"/>
      <c r="AW151" s="60"/>
    </row>
    <row r="152" spans="1:49" s="18" customFormat="1" ht="17.25">
      <c r="A152" s="297"/>
      <c r="B152" s="299">
        <v>85</v>
      </c>
      <c r="C152" s="299">
        <f t="shared" si="21"/>
      </c>
      <c r="D152" s="300">
        <f>IF(M152=D$65,COUNTIF($M$68:$M152,D$65),"")</f>
      </c>
      <c r="E152" s="300">
        <f>IF(M152=E$65,COUNTIF($M$68:$M152,E$65),"")</f>
      </c>
      <c r="F152" s="175"/>
      <c r="G152" s="176"/>
      <c r="H152" s="191" t="str">
        <f t="shared" si="18"/>
        <v>　</v>
      </c>
      <c r="I152" s="166"/>
      <c r="J152" s="184"/>
      <c r="K152" s="176"/>
      <c r="L152" s="191" t="str">
        <f t="shared" si="19"/>
        <v>　</v>
      </c>
      <c r="M152" s="167"/>
      <c r="N152" s="168"/>
      <c r="O152" s="135"/>
      <c r="P152" s="219">
        <f t="shared" si="15"/>
      </c>
      <c r="Q152" s="134"/>
      <c r="R152" s="135"/>
      <c r="S152" s="240">
        <f t="shared" si="16"/>
      </c>
      <c r="T152" s="160"/>
      <c r="U152" s="136"/>
      <c r="V152" s="137"/>
      <c r="W152" s="234">
        <f t="shared" si="17"/>
      </c>
      <c r="X152" s="160"/>
      <c r="Y152" s="138"/>
      <c r="Z152" s="301"/>
      <c r="AA152" s="302"/>
      <c r="AB152" s="302"/>
      <c r="AC152" s="302"/>
      <c r="AD152" s="302"/>
      <c r="AE152" s="303"/>
      <c r="AF152" s="139"/>
      <c r="AG152" s="197" t="str">
        <f t="shared" si="20"/>
        <v>・</v>
      </c>
      <c r="AH152" s="416">
        <f t="shared" si="22"/>
      </c>
      <c r="AI152" s="417" t="str">
        <f t="shared" si="23"/>
        <v>・</v>
      </c>
      <c r="AJ152" s="418">
        <f t="shared" si="24"/>
      </c>
      <c r="AK152" s="304"/>
      <c r="AP152" s="35" t="str">
        <f>'参加校一覧（様式A-2)'!A94</f>
        <v>85</v>
      </c>
      <c r="AQ152" s="35">
        <f>'参加校一覧（様式A-2)'!B94</f>
        <v>0</v>
      </c>
      <c r="AR152" s="35">
        <f>WIDECHAR('参加校一覧（様式A-2)'!D94)</f>
      </c>
      <c r="AS152" s="35">
        <f>WIDECHAR('参加校一覧（様式A-2)'!E94)</f>
      </c>
      <c r="AV152" s="60"/>
      <c r="AW152" s="60"/>
    </row>
    <row r="153" spans="1:49" s="18" customFormat="1" ht="17.25">
      <c r="A153" s="297"/>
      <c r="B153" s="291">
        <v>86</v>
      </c>
      <c r="C153" s="291">
        <f t="shared" si="21"/>
      </c>
      <c r="D153" s="292">
        <f>IF(M153=D$65,COUNTIF($M$68:$M153,D$65),"")</f>
      </c>
      <c r="E153" s="292">
        <f>IF(M153=E$65,COUNTIF($M$68:$M153,E$65),"")</f>
      </c>
      <c r="F153" s="173"/>
      <c r="G153" s="174"/>
      <c r="H153" s="190" t="str">
        <f t="shared" si="18"/>
        <v>　</v>
      </c>
      <c r="I153" s="164"/>
      <c r="J153" s="183"/>
      <c r="K153" s="174"/>
      <c r="L153" s="190" t="str">
        <f t="shared" si="19"/>
        <v>　</v>
      </c>
      <c r="M153" s="169"/>
      <c r="N153" s="170"/>
      <c r="O153" s="121"/>
      <c r="P153" s="233">
        <f t="shared" si="15"/>
      </c>
      <c r="Q153" s="120"/>
      <c r="R153" s="121"/>
      <c r="S153" s="239">
        <f t="shared" si="16"/>
      </c>
      <c r="T153" s="159"/>
      <c r="U153" s="122"/>
      <c r="V153" s="123"/>
      <c r="W153" s="218">
        <f t="shared" si="17"/>
      </c>
      <c r="X153" s="159"/>
      <c r="Y153" s="119"/>
      <c r="Z153" s="293"/>
      <c r="AA153" s="294"/>
      <c r="AB153" s="294"/>
      <c r="AC153" s="294"/>
      <c r="AD153" s="294"/>
      <c r="AE153" s="295"/>
      <c r="AF153" s="127"/>
      <c r="AG153" s="195" t="str">
        <f t="shared" si="20"/>
        <v>・</v>
      </c>
      <c r="AH153" s="431">
        <f t="shared" si="22"/>
      </c>
      <c r="AI153" s="411" t="str">
        <f t="shared" si="23"/>
        <v>・</v>
      </c>
      <c r="AJ153" s="432">
        <f t="shared" si="24"/>
      </c>
      <c r="AK153" s="305"/>
      <c r="AP153" s="35" t="str">
        <f>'参加校一覧（様式A-2)'!A95</f>
        <v>86</v>
      </c>
      <c r="AQ153" s="35">
        <f>'参加校一覧（様式A-2)'!B95</f>
        <v>0</v>
      </c>
      <c r="AR153" s="35">
        <f>WIDECHAR('参加校一覧（様式A-2)'!D95)</f>
      </c>
      <c r="AS153" s="35">
        <f>WIDECHAR('参加校一覧（様式A-2)'!E95)</f>
      </c>
      <c r="AV153" s="60"/>
      <c r="AW153" s="60"/>
    </row>
    <row r="154" spans="1:49" s="18" customFormat="1" ht="17.25">
      <c r="A154" s="297"/>
      <c r="B154" s="291">
        <v>87</v>
      </c>
      <c r="C154" s="291">
        <f t="shared" si="21"/>
      </c>
      <c r="D154" s="292">
        <f>IF(M154=D$65,COUNTIF($M$68:$M154,D$65),"")</f>
      </c>
      <c r="E154" s="292">
        <f>IF(M154=E$65,COUNTIF($M$68:$M154,E$65),"")</f>
      </c>
      <c r="F154" s="173"/>
      <c r="G154" s="174"/>
      <c r="H154" s="190" t="str">
        <f t="shared" si="18"/>
        <v>　</v>
      </c>
      <c r="I154" s="164"/>
      <c r="J154" s="183"/>
      <c r="K154" s="174"/>
      <c r="L154" s="190" t="str">
        <f t="shared" si="19"/>
        <v>　</v>
      </c>
      <c r="M154" s="164"/>
      <c r="N154" s="165"/>
      <c r="O154" s="121"/>
      <c r="P154" s="218">
        <f t="shared" si="15"/>
      </c>
      <c r="Q154" s="120"/>
      <c r="R154" s="121"/>
      <c r="S154" s="239">
        <f t="shared" si="16"/>
      </c>
      <c r="T154" s="159"/>
      <c r="U154" s="122"/>
      <c r="V154" s="123"/>
      <c r="W154" s="218">
        <f t="shared" si="17"/>
      </c>
      <c r="X154" s="159"/>
      <c r="Y154" s="119"/>
      <c r="Z154" s="293"/>
      <c r="AA154" s="294"/>
      <c r="AB154" s="294"/>
      <c r="AC154" s="294"/>
      <c r="AD154" s="294"/>
      <c r="AE154" s="295"/>
      <c r="AF154" s="130"/>
      <c r="AG154" s="196" t="str">
        <f t="shared" si="20"/>
        <v>・</v>
      </c>
      <c r="AH154" s="413">
        <f t="shared" si="22"/>
      </c>
      <c r="AI154" s="414" t="str">
        <f t="shared" si="23"/>
        <v>・</v>
      </c>
      <c r="AJ154" s="415">
        <f t="shared" si="24"/>
      </c>
      <c r="AK154" s="298"/>
      <c r="AP154" s="35" t="str">
        <f>'参加校一覧（様式A-2)'!A96</f>
        <v>87</v>
      </c>
      <c r="AQ154" s="35">
        <f>'参加校一覧（様式A-2)'!B96</f>
        <v>0</v>
      </c>
      <c r="AR154" s="35">
        <f>WIDECHAR('参加校一覧（様式A-2)'!D96)</f>
      </c>
      <c r="AS154" s="35">
        <f>WIDECHAR('参加校一覧（様式A-2)'!E96)</f>
      </c>
      <c r="AV154" s="60"/>
      <c r="AW154" s="60"/>
    </row>
    <row r="155" spans="1:49" s="18" customFormat="1" ht="17.25">
      <c r="A155" s="297"/>
      <c r="B155" s="291">
        <v>88</v>
      </c>
      <c r="C155" s="291">
        <f t="shared" si="21"/>
      </c>
      <c r="D155" s="292">
        <f>IF(M155=D$65,COUNTIF($M$68:$M155,D$65),"")</f>
      </c>
      <c r="E155" s="292">
        <f>IF(M155=E$65,COUNTIF($M$68:$M155,E$65),"")</f>
      </c>
      <c r="F155" s="173"/>
      <c r="G155" s="174"/>
      <c r="H155" s="190" t="str">
        <f t="shared" si="18"/>
        <v>　</v>
      </c>
      <c r="I155" s="164"/>
      <c r="J155" s="183"/>
      <c r="K155" s="174"/>
      <c r="L155" s="190" t="str">
        <f t="shared" si="19"/>
        <v>　</v>
      </c>
      <c r="M155" s="164"/>
      <c r="N155" s="165"/>
      <c r="O155" s="121"/>
      <c r="P155" s="218">
        <f t="shared" si="15"/>
      </c>
      <c r="Q155" s="120"/>
      <c r="R155" s="121"/>
      <c r="S155" s="239">
        <f t="shared" si="16"/>
      </c>
      <c r="T155" s="159"/>
      <c r="U155" s="122"/>
      <c r="V155" s="123"/>
      <c r="W155" s="218">
        <f t="shared" si="17"/>
      </c>
      <c r="X155" s="159"/>
      <c r="Y155" s="119"/>
      <c r="Z155" s="293"/>
      <c r="AA155" s="294"/>
      <c r="AB155" s="294"/>
      <c r="AC155" s="294"/>
      <c r="AD155" s="294"/>
      <c r="AE155" s="295"/>
      <c r="AF155" s="130"/>
      <c r="AG155" s="196" t="str">
        <f t="shared" si="20"/>
        <v>・</v>
      </c>
      <c r="AH155" s="413">
        <f t="shared" si="22"/>
      </c>
      <c r="AI155" s="414" t="str">
        <f t="shared" si="23"/>
        <v>・</v>
      </c>
      <c r="AJ155" s="415">
        <f t="shared" si="24"/>
      </c>
      <c r="AK155" s="298"/>
      <c r="AP155" s="35" t="str">
        <f>'参加校一覧（様式A-2)'!A97</f>
        <v>88</v>
      </c>
      <c r="AQ155" s="35">
        <f>'参加校一覧（様式A-2)'!B97</f>
        <v>0</v>
      </c>
      <c r="AR155" s="35">
        <f>WIDECHAR('参加校一覧（様式A-2)'!D97)</f>
      </c>
      <c r="AS155" s="35">
        <f>WIDECHAR('参加校一覧（様式A-2)'!E97)</f>
      </c>
      <c r="AV155" s="60"/>
      <c r="AW155" s="60"/>
    </row>
    <row r="156" spans="1:49" s="18" customFormat="1" ht="17.25">
      <c r="A156" s="297"/>
      <c r="B156" s="291">
        <v>89</v>
      </c>
      <c r="C156" s="291">
        <f t="shared" si="21"/>
      </c>
      <c r="D156" s="292">
        <f>IF(M156=D$65,COUNTIF($M$68:$M156,D$65),"")</f>
      </c>
      <c r="E156" s="292">
        <f>IF(M156=E$65,COUNTIF($M$68:$M156,E$65),"")</f>
      </c>
      <c r="F156" s="173"/>
      <c r="G156" s="174"/>
      <c r="H156" s="190" t="str">
        <f t="shared" si="18"/>
        <v>　</v>
      </c>
      <c r="I156" s="164"/>
      <c r="J156" s="183"/>
      <c r="K156" s="174"/>
      <c r="L156" s="190" t="str">
        <f t="shared" si="19"/>
        <v>　</v>
      </c>
      <c r="M156" s="164"/>
      <c r="N156" s="165"/>
      <c r="O156" s="121"/>
      <c r="P156" s="218">
        <f t="shared" si="15"/>
      </c>
      <c r="Q156" s="120"/>
      <c r="R156" s="121"/>
      <c r="S156" s="239">
        <f t="shared" si="16"/>
      </c>
      <c r="T156" s="159"/>
      <c r="U156" s="122"/>
      <c r="V156" s="123"/>
      <c r="W156" s="218">
        <f t="shared" si="17"/>
      </c>
      <c r="X156" s="159"/>
      <c r="Y156" s="119"/>
      <c r="Z156" s="293"/>
      <c r="AA156" s="294"/>
      <c r="AB156" s="294"/>
      <c r="AC156" s="294"/>
      <c r="AD156" s="294"/>
      <c r="AE156" s="295"/>
      <c r="AF156" s="130"/>
      <c r="AG156" s="196" t="str">
        <f t="shared" si="20"/>
        <v>・</v>
      </c>
      <c r="AH156" s="413">
        <f t="shared" si="22"/>
      </c>
      <c r="AI156" s="414" t="str">
        <f t="shared" si="23"/>
        <v>・</v>
      </c>
      <c r="AJ156" s="415">
        <f t="shared" si="24"/>
      </c>
      <c r="AK156" s="298"/>
      <c r="AP156" s="35" t="str">
        <f>'参加校一覧（様式A-2)'!A98</f>
        <v>89</v>
      </c>
      <c r="AQ156" s="35">
        <f>'参加校一覧（様式A-2)'!B98</f>
        <v>0</v>
      </c>
      <c r="AR156" s="35">
        <f>WIDECHAR('参加校一覧（様式A-2)'!D98)</f>
      </c>
      <c r="AS156" s="35">
        <f>WIDECHAR('参加校一覧（様式A-2)'!E98)</f>
      </c>
      <c r="AV156" s="60"/>
      <c r="AW156" s="60"/>
    </row>
    <row r="157" spans="1:49" s="18" customFormat="1" ht="18" thickBot="1">
      <c r="A157" s="297"/>
      <c r="B157" s="306">
        <v>90</v>
      </c>
      <c r="C157" s="306">
        <f t="shared" si="21"/>
      </c>
      <c r="D157" s="307">
        <f>IF(M157=D$65,COUNTIF($M$68:$M157,D$65),"")</f>
      </c>
      <c r="E157" s="307">
        <f>IF(M157=E$65,COUNTIF($M$68:$M157,E$65),"")</f>
      </c>
      <c r="F157" s="177"/>
      <c r="G157" s="178"/>
      <c r="H157" s="192" t="str">
        <f t="shared" si="18"/>
        <v>　</v>
      </c>
      <c r="I157" s="171"/>
      <c r="J157" s="185"/>
      <c r="K157" s="178"/>
      <c r="L157" s="192" t="str">
        <f t="shared" si="19"/>
        <v>　</v>
      </c>
      <c r="M157" s="171"/>
      <c r="N157" s="172"/>
      <c r="O157" s="142"/>
      <c r="P157" s="220">
        <f t="shared" si="15"/>
      </c>
      <c r="Q157" s="141"/>
      <c r="R157" s="142"/>
      <c r="S157" s="241">
        <f t="shared" si="16"/>
      </c>
      <c r="T157" s="161"/>
      <c r="U157" s="143"/>
      <c r="V157" s="144"/>
      <c r="W157" s="220">
        <f t="shared" si="17"/>
      </c>
      <c r="X157" s="161"/>
      <c r="Y157" s="145"/>
      <c r="Z157" s="308"/>
      <c r="AA157" s="309"/>
      <c r="AB157" s="309"/>
      <c r="AC157" s="309"/>
      <c r="AD157" s="309"/>
      <c r="AE157" s="310"/>
      <c r="AF157" s="146"/>
      <c r="AG157" s="199" t="str">
        <f t="shared" si="20"/>
        <v>・</v>
      </c>
      <c r="AH157" s="422">
        <f t="shared" si="22"/>
      </c>
      <c r="AI157" s="423" t="str">
        <f t="shared" si="23"/>
        <v>・</v>
      </c>
      <c r="AJ157" s="424">
        <f t="shared" si="24"/>
      </c>
      <c r="AK157" s="311"/>
      <c r="AP157" s="35" t="str">
        <f>'参加校一覧（様式A-2)'!A99</f>
        <v>90</v>
      </c>
      <c r="AQ157" s="35">
        <f>'参加校一覧（様式A-2)'!B99</f>
        <v>0</v>
      </c>
      <c r="AR157" s="35">
        <f>WIDECHAR('参加校一覧（様式A-2)'!D99)</f>
      </c>
      <c r="AS157" s="35">
        <f>WIDECHAR('参加校一覧（様式A-2)'!E99)</f>
      </c>
      <c r="AV157" s="60"/>
      <c r="AW157" s="60"/>
    </row>
    <row r="158" spans="1:49" s="18" customFormat="1" ht="17.25">
      <c r="A158" s="297"/>
      <c r="B158" s="291">
        <v>91</v>
      </c>
      <c r="C158" s="291">
        <f t="shared" si="21"/>
      </c>
      <c r="D158" s="292">
        <f>IF(M158=D$65,COUNTIF($M$68:$M158,D$65),"")</f>
      </c>
      <c r="E158" s="292">
        <f>IF(M158=E$65,COUNTIF($M$68:$M158,E$65),"")</f>
      </c>
      <c r="F158" s="173"/>
      <c r="G158" s="174"/>
      <c r="H158" s="190" t="str">
        <f t="shared" si="18"/>
        <v>　</v>
      </c>
      <c r="I158" s="164"/>
      <c r="J158" s="183"/>
      <c r="K158" s="174"/>
      <c r="L158" s="190" t="str">
        <f t="shared" si="19"/>
        <v>　</v>
      </c>
      <c r="M158" s="164"/>
      <c r="N158" s="165"/>
      <c r="O158" s="121"/>
      <c r="P158" s="218">
        <f t="shared" si="15"/>
      </c>
      <c r="Q158" s="120"/>
      <c r="R158" s="121"/>
      <c r="S158" s="239">
        <f t="shared" si="16"/>
      </c>
      <c r="T158" s="159"/>
      <c r="U158" s="122"/>
      <c r="V158" s="123"/>
      <c r="W158" s="218">
        <f t="shared" si="17"/>
      </c>
      <c r="X158" s="159"/>
      <c r="Y158" s="119"/>
      <c r="Z158" s="293"/>
      <c r="AA158" s="294"/>
      <c r="AB158" s="294"/>
      <c r="AC158" s="294"/>
      <c r="AD158" s="294"/>
      <c r="AE158" s="295"/>
      <c r="AF158" s="149"/>
      <c r="AG158" s="200" t="str">
        <f t="shared" si="20"/>
        <v>・</v>
      </c>
      <c r="AH158" s="425">
        <f t="shared" si="22"/>
      </c>
      <c r="AI158" s="426" t="str">
        <f t="shared" si="23"/>
        <v>・</v>
      </c>
      <c r="AJ158" s="427">
        <f t="shared" si="24"/>
      </c>
      <c r="AK158" s="312"/>
      <c r="AP158" s="35" t="str">
        <f>'参加校一覧（様式A-2)'!A100</f>
        <v>91</v>
      </c>
      <c r="AQ158" s="35">
        <f>'参加校一覧（様式A-2)'!B100</f>
        <v>0</v>
      </c>
      <c r="AR158" s="35">
        <f>WIDECHAR('参加校一覧（様式A-2)'!D100)</f>
      </c>
      <c r="AS158" s="35">
        <f>WIDECHAR('参加校一覧（様式A-2)'!E100)</f>
      </c>
      <c r="AV158" s="60"/>
      <c r="AW158" s="60"/>
    </row>
    <row r="159" spans="1:49" s="18" customFormat="1" ht="17.25">
      <c r="A159" s="297"/>
      <c r="B159" s="291">
        <v>92</v>
      </c>
      <c r="C159" s="291">
        <f t="shared" si="21"/>
      </c>
      <c r="D159" s="292">
        <f>IF(M159=D$65,COUNTIF($M$68:$M159,D$65),"")</f>
      </c>
      <c r="E159" s="292">
        <f>IF(M159=E$65,COUNTIF($M$68:$M159,E$65),"")</f>
      </c>
      <c r="F159" s="173"/>
      <c r="G159" s="174"/>
      <c r="H159" s="190" t="str">
        <f t="shared" si="18"/>
        <v>　</v>
      </c>
      <c r="I159" s="164"/>
      <c r="J159" s="183"/>
      <c r="K159" s="174"/>
      <c r="L159" s="190" t="str">
        <f t="shared" si="19"/>
        <v>　</v>
      </c>
      <c r="M159" s="164"/>
      <c r="N159" s="165"/>
      <c r="O159" s="121"/>
      <c r="P159" s="218">
        <f t="shared" si="15"/>
      </c>
      <c r="Q159" s="120"/>
      <c r="R159" s="121"/>
      <c r="S159" s="239">
        <f t="shared" si="16"/>
      </c>
      <c r="T159" s="159"/>
      <c r="U159" s="122"/>
      <c r="V159" s="123"/>
      <c r="W159" s="218">
        <f t="shared" si="17"/>
      </c>
      <c r="X159" s="159"/>
      <c r="Y159" s="119"/>
      <c r="Z159" s="293"/>
      <c r="AA159" s="294"/>
      <c r="AB159" s="294"/>
      <c r="AC159" s="294"/>
      <c r="AD159" s="294"/>
      <c r="AE159" s="295"/>
      <c r="AF159" s="130"/>
      <c r="AG159" s="196" t="str">
        <f t="shared" si="20"/>
        <v>・</v>
      </c>
      <c r="AH159" s="413">
        <f t="shared" si="22"/>
      </c>
      <c r="AI159" s="414" t="str">
        <f t="shared" si="23"/>
        <v>・</v>
      </c>
      <c r="AJ159" s="415">
        <f t="shared" si="24"/>
      </c>
      <c r="AK159" s="298"/>
      <c r="AP159" s="35" t="str">
        <f>'参加校一覧（様式A-2)'!A101</f>
        <v>92</v>
      </c>
      <c r="AQ159" s="35">
        <f>'参加校一覧（様式A-2)'!B101</f>
        <v>0</v>
      </c>
      <c r="AR159" s="35">
        <f>WIDECHAR('参加校一覧（様式A-2)'!D101)</f>
      </c>
      <c r="AS159" s="35">
        <f>WIDECHAR('参加校一覧（様式A-2)'!E101)</f>
      </c>
      <c r="AV159" s="60"/>
      <c r="AW159" s="60"/>
    </row>
    <row r="160" spans="1:49" s="18" customFormat="1" ht="17.25">
      <c r="A160" s="297"/>
      <c r="B160" s="291">
        <v>93</v>
      </c>
      <c r="C160" s="291">
        <f t="shared" si="21"/>
      </c>
      <c r="D160" s="292">
        <f>IF(M160=D$65,COUNTIF($M$68:$M160,D$65),"")</f>
      </c>
      <c r="E160" s="292">
        <f>IF(M160=E$65,COUNTIF($M$68:$M160,E$65),"")</f>
      </c>
      <c r="F160" s="173"/>
      <c r="G160" s="174"/>
      <c r="H160" s="190" t="str">
        <f t="shared" si="18"/>
        <v>　</v>
      </c>
      <c r="I160" s="164"/>
      <c r="J160" s="183"/>
      <c r="K160" s="174"/>
      <c r="L160" s="190" t="str">
        <f t="shared" si="19"/>
        <v>　</v>
      </c>
      <c r="M160" s="164"/>
      <c r="N160" s="165"/>
      <c r="O160" s="121"/>
      <c r="P160" s="218">
        <f t="shared" si="15"/>
      </c>
      <c r="Q160" s="120"/>
      <c r="R160" s="121"/>
      <c r="S160" s="239">
        <f t="shared" si="16"/>
      </c>
      <c r="T160" s="159"/>
      <c r="U160" s="122"/>
      <c r="V160" s="123"/>
      <c r="W160" s="218">
        <f t="shared" si="17"/>
      </c>
      <c r="X160" s="159"/>
      <c r="Y160" s="119"/>
      <c r="Z160" s="293"/>
      <c r="AA160" s="294"/>
      <c r="AB160" s="294"/>
      <c r="AC160" s="294"/>
      <c r="AD160" s="294"/>
      <c r="AE160" s="295"/>
      <c r="AF160" s="130"/>
      <c r="AG160" s="196" t="str">
        <f t="shared" si="20"/>
        <v>・</v>
      </c>
      <c r="AH160" s="413">
        <f t="shared" si="22"/>
      </c>
      <c r="AI160" s="414" t="str">
        <f t="shared" si="23"/>
        <v>・</v>
      </c>
      <c r="AJ160" s="415">
        <f t="shared" si="24"/>
      </c>
      <c r="AK160" s="298"/>
      <c r="AP160" s="35" t="str">
        <f>'参加校一覧（様式A-2)'!A102</f>
        <v>93</v>
      </c>
      <c r="AQ160" s="35">
        <f>'参加校一覧（様式A-2)'!B102</f>
        <v>0</v>
      </c>
      <c r="AR160" s="35">
        <f>WIDECHAR('参加校一覧（様式A-2)'!D102)</f>
      </c>
      <c r="AS160" s="35">
        <f>WIDECHAR('参加校一覧（様式A-2)'!E102)</f>
      </c>
      <c r="AV160" s="60"/>
      <c r="AW160" s="60"/>
    </row>
    <row r="161" spans="1:49" s="18" customFormat="1" ht="17.25">
      <c r="A161" s="297"/>
      <c r="B161" s="291">
        <v>94</v>
      </c>
      <c r="C161" s="291">
        <f t="shared" si="21"/>
      </c>
      <c r="D161" s="292">
        <f>IF(M161=D$65,COUNTIF($M$68:$M161,D$65),"")</f>
      </c>
      <c r="E161" s="292">
        <f>IF(M161=E$65,COUNTIF($M$68:$M161,E$65),"")</f>
      </c>
      <c r="F161" s="173"/>
      <c r="G161" s="174"/>
      <c r="H161" s="190" t="str">
        <f t="shared" si="18"/>
        <v>　</v>
      </c>
      <c r="I161" s="164"/>
      <c r="J161" s="183"/>
      <c r="K161" s="174"/>
      <c r="L161" s="190" t="str">
        <f t="shared" si="19"/>
        <v>　</v>
      </c>
      <c r="M161" s="164"/>
      <c r="N161" s="165"/>
      <c r="O161" s="121"/>
      <c r="P161" s="218">
        <f t="shared" si="15"/>
      </c>
      <c r="Q161" s="120"/>
      <c r="R161" s="121"/>
      <c r="S161" s="239">
        <f t="shared" si="16"/>
      </c>
      <c r="T161" s="159"/>
      <c r="U161" s="122"/>
      <c r="V161" s="123"/>
      <c r="W161" s="218">
        <f t="shared" si="17"/>
      </c>
      <c r="X161" s="159"/>
      <c r="Y161" s="119"/>
      <c r="Z161" s="293"/>
      <c r="AA161" s="294"/>
      <c r="AB161" s="294"/>
      <c r="AC161" s="294"/>
      <c r="AD161" s="294"/>
      <c r="AE161" s="295"/>
      <c r="AF161" s="130"/>
      <c r="AG161" s="196" t="str">
        <f t="shared" si="20"/>
        <v>・</v>
      </c>
      <c r="AH161" s="413">
        <f t="shared" si="22"/>
      </c>
      <c r="AI161" s="414" t="str">
        <f t="shared" si="23"/>
        <v>・</v>
      </c>
      <c r="AJ161" s="415">
        <f t="shared" si="24"/>
      </c>
      <c r="AK161" s="298"/>
      <c r="AP161" s="35" t="str">
        <f>'参加校一覧（様式A-2)'!A103</f>
        <v>94</v>
      </c>
      <c r="AQ161" s="35">
        <f>'参加校一覧（様式A-2)'!B103</f>
        <v>0</v>
      </c>
      <c r="AR161" s="35">
        <f>WIDECHAR('参加校一覧（様式A-2)'!D103)</f>
      </c>
      <c r="AS161" s="35">
        <f>WIDECHAR('参加校一覧（様式A-2)'!E103)</f>
      </c>
      <c r="AV161" s="60"/>
      <c r="AW161" s="60"/>
    </row>
    <row r="162" spans="1:49" s="18" customFormat="1" ht="17.25">
      <c r="A162" s="297"/>
      <c r="B162" s="299">
        <v>95</v>
      </c>
      <c r="C162" s="299">
        <f t="shared" si="21"/>
      </c>
      <c r="D162" s="300">
        <f>IF(M162=D$65,COUNTIF($M$68:$M162,D$65),"")</f>
      </c>
      <c r="E162" s="300">
        <f>IF(M162=E$65,COUNTIF($M$68:$M162,E$65),"")</f>
      </c>
      <c r="F162" s="175"/>
      <c r="G162" s="176"/>
      <c r="H162" s="191" t="str">
        <f t="shared" si="18"/>
        <v>　</v>
      </c>
      <c r="I162" s="166"/>
      <c r="J162" s="184"/>
      <c r="K162" s="176"/>
      <c r="L162" s="191" t="str">
        <f t="shared" si="19"/>
        <v>　</v>
      </c>
      <c r="M162" s="167"/>
      <c r="N162" s="168"/>
      <c r="O162" s="135"/>
      <c r="P162" s="234">
        <f t="shared" si="15"/>
      </c>
      <c r="Q162" s="134"/>
      <c r="R162" s="135"/>
      <c r="S162" s="240">
        <f t="shared" si="16"/>
      </c>
      <c r="T162" s="160"/>
      <c r="U162" s="136"/>
      <c r="V162" s="137"/>
      <c r="W162" s="234">
        <f t="shared" si="17"/>
      </c>
      <c r="X162" s="160"/>
      <c r="Y162" s="138"/>
      <c r="Z162" s="301"/>
      <c r="AA162" s="302"/>
      <c r="AB162" s="302"/>
      <c r="AC162" s="302"/>
      <c r="AD162" s="302"/>
      <c r="AE162" s="303"/>
      <c r="AF162" s="139"/>
      <c r="AG162" s="197" t="str">
        <f t="shared" si="20"/>
        <v>・</v>
      </c>
      <c r="AH162" s="416">
        <f t="shared" si="22"/>
      </c>
      <c r="AI162" s="417" t="str">
        <f t="shared" si="23"/>
        <v>・</v>
      </c>
      <c r="AJ162" s="418">
        <f t="shared" si="24"/>
      </c>
      <c r="AK162" s="304"/>
      <c r="AP162" s="35" t="str">
        <f>'参加校一覧（様式A-2)'!A104</f>
        <v>95</v>
      </c>
      <c r="AQ162" s="35">
        <f>'参加校一覧（様式A-2)'!B104</f>
        <v>0</v>
      </c>
      <c r="AR162" s="35">
        <f>WIDECHAR('参加校一覧（様式A-2)'!D104)</f>
      </c>
      <c r="AS162" s="35">
        <f>WIDECHAR('参加校一覧（様式A-2)'!E104)</f>
      </c>
      <c r="AV162" s="60"/>
      <c r="AW162" s="60"/>
    </row>
    <row r="163" spans="1:49" s="18" customFormat="1" ht="17.25">
      <c r="A163" s="297"/>
      <c r="B163" s="291">
        <v>96</v>
      </c>
      <c r="C163" s="291">
        <f t="shared" si="21"/>
      </c>
      <c r="D163" s="292">
        <f>IF(M163=D$65,COUNTIF($M$68:$M163,D$65),"")</f>
      </c>
      <c r="E163" s="292">
        <f>IF(M163=E$65,COUNTIF($M$68:$M163,E$65),"")</f>
      </c>
      <c r="F163" s="173"/>
      <c r="G163" s="174"/>
      <c r="H163" s="190" t="str">
        <f t="shared" si="18"/>
        <v>　</v>
      </c>
      <c r="I163" s="164"/>
      <c r="J163" s="183"/>
      <c r="K163" s="174"/>
      <c r="L163" s="190" t="str">
        <f t="shared" si="19"/>
        <v>　</v>
      </c>
      <c r="M163" s="169"/>
      <c r="N163" s="170"/>
      <c r="O163" s="121"/>
      <c r="P163" s="218">
        <f t="shared" si="15"/>
      </c>
      <c r="Q163" s="120"/>
      <c r="R163" s="121"/>
      <c r="S163" s="239">
        <f t="shared" si="16"/>
      </c>
      <c r="T163" s="159"/>
      <c r="U163" s="122"/>
      <c r="V163" s="123"/>
      <c r="W163" s="218">
        <f t="shared" si="17"/>
      </c>
      <c r="X163" s="159"/>
      <c r="Y163" s="119"/>
      <c r="Z163" s="293"/>
      <c r="AA163" s="294"/>
      <c r="AB163" s="294"/>
      <c r="AC163" s="294"/>
      <c r="AD163" s="294"/>
      <c r="AE163" s="295"/>
      <c r="AF163" s="140"/>
      <c r="AG163" s="198" t="str">
        <f t="shared" si="20"/>
        <v>・</v>
      </c>
      <c r="AH163" s="419">
        <f t="shared" si="22"/>
      </c>
      <c r="AI163" s="420" t="str">
        <f t="shared" si="23"/>
        <v>・</v>
      </c>
      <c r="AJ163" s="421">
        <f t="shared" si="24"/>
      </c>
      <c r="AK163" s="305"/>
      <c r="AP163" s="35" t="str">
        <f>'参加校一覧（様式A-2)'!A105</f>
        <v>96</v>
      </c>
      <c r="AQ163" s="35">
        <f>'参加校一覧（様式A-2)'!B105</f>
        <v>0</v>
      </c>
      <c r="AR163" s="35">
        <f>WIDECHAR('参加校一覧（様式A-2)'!D105)</f>
      </c>
      <c r="AS163" s="35">
        <f>WIDECHAR('参加校一覧（様式A-2)'!E105)</f>
      </c>
      <c r="AV163" s="60"/>
      <c r="AW163" s="60"/>
    </row>
    <row r="164" spans="1:49" s="18" customFormat="1" ht="17.25">
      <c r="A164" s="297"/>
      <c r="B164" s="291">
        <v>97</v>
      </c>
      <c r="C164" s="291">
        <f t="shared" si="21"/>
      </c>
      <c r="D164" s="292">
        <f>IF(M164=D$65,COUNTIF($M$68:$M164,D$65),"")</f>
      </c>
      <c r="E164" s="292">
        <f>IF(M164=E$65,COUNTIF($M$68:$M164,E$65),"")</f>
      </c>
      <c r="F164" s="173"/>
      <c r="G164" s="174"/>
      <c r="H164" s="190" t="str">
        <f t="shared" si="18"/>
        <v>　</v>
      </c>
      <c r="I164" s="164"/>
      <c r="J164" s="183"/>
      <c r="K164" s="174"/>
      <c r="L164" s="190" t="str">
        <f t="shared" si="19"/>
        <v>　</v>
      </c>
      <c r="M164" s="164"/>
      <c r="N164" s="165"/>
      <c r="O164" s="121"/>
      <c r="P164" s="218">
        <f t="shared" si="15"/>
      </c>
      <c r="Q164" s="120"/>
      <c r="R164" s="121"/>
      <c r="S164" s="239">
        <f t="shared" si="16"/>
      </c>
      <c r="T164" s="159"/>
      <c r="U164" s="122"/>
      <c r="V164" s="123"/>
      <c r="W164" s="218">
        <f t="shared" si="17"/>
      </c>
      <c r="X164" s="159"/>
      <c r="Y164" s="119"/>
      <c r="Z164" s="293"/>
      <c r="AA164" s="294"/>
      <c r="AB164" s="294"/>
      <c r="AC164" s="294"/>
      <c r="AD164" s="294"/>
      <c r="AE164" s="295"/>
      <c r="AF164" s="130"/>
      <c r="AG164" s="196" t="str">
        <f t="shared" si="20"/>
        <v>・</v>
      </c>
      <c r="AH164" s="413">
        <f t="shared" si="22"/>
      </c>
      <c r="AI164" s="414" t="str">
        <f t="shared" si="23"/>
        <v>・</v>
      </c>
      <c r="AJ164" s="415">
        <f t="shared" si="24"/>
      </c>
      <c r="AK164" s="298"/>
      <c r="AP164" s="35" t="str">
        <f>'参加校一覧（様式A-2)'!A106</f>
        <v>97</v>
      </c>
      <c r="AQ164" s="35">
        <f>'参加校一覧（様式A-2)'!B106</f>
        <v>0</v>
      </c>
      <c r="AR164" s="35">
        <f>WIDECHAR('参加校一覧（様式A-2)'!D106)</f>
      </c>
      <c r="AS164" s="35">
        <f>WIDECHAR('参加校一覧（様式A-2)'!E106)</f>
      </c>
      <c r="AV164" s="60"/>
      <c r="AW164" s="60"/>
    </row>
    <row r="165" spans="1:49" s="18" customFormat="1" ht="17.25">
      <c r="A165" s="297"/>
      <c r="B165" s="291">
        <v>98</v>
      </c>
      <c r="C165" s="291">
        <f t="shared" si="21"/>
      </c>
      <c r="D165" s="292">
        <f>IF(M165=D$65,COUNTIF($M$68:$M165,D$65),"")</f>
      </c>
      <c r="E165" s="292">
        <f>IF(M165=E$65,COUNTIF($M$68:$M165,E$65),"")</f>
      </c>
      <c r="F165" s="173"/>
      <c r="G165" s="174"/>
      <c r="H165" s="190" t="str">
        <f t="shared" si="18"/>
        <v>　</v>
      </c>
      <c r="I165" s="164"/>
      <c r="J165" s="183"/>
      <c r="K165" s="174"/>
      <c r="L165" s="190" t="str">
        <f t="shared" si="19"/>
        <v>　</v>
      </c>
      <c r="M165" s="164"/>
      <c r="N165" s="165"/>
      <c r="O165" s="121"/>
      <c r="P165" s="218">
        <f t="shared" si="15"/>
      </c>
      <c r="Q165" s="120"/>
      <c r="R165" s="121"/>
      <c r="S165" s="239">
        <f t="shared" si="16"/>
      </c>
      <c r="T165" s="159"/>
      <c r="U165" s="122"/>
      <c r="V165" s="123"/>
      <c r="W165" s="218">
        <f t="shared" si="17"/>
      </c>
      <c r="X165" s="159"/>
      <c r="Y165" s="119"/>
      <c r="Z165" s="293"/>
      <c r="AA165" s="294"/>
      <c r="AB165" s="294"/>
      <c r="AC165" s="294"/>
      <c r="AD165" s="294"/>
      <c r="AE165" s="295"/>
      <c r="AF165" s="130"/>
      <c r="AG165" s="196" t="str">
        <f t="shared" si="20"/>
        <v>・</v>
      </c>
      <c r="AH165" s="413">
        <f t="shared" si="22"/>
      </c>
      <c r="AI165" s="414" t="str">
        <f t="shared" si="23"/>
        <v>・</v>
      </c>
      <c r="AJ165" s="415">
        <f t="shared" si="24"/>
      </c>
      <c r="AK165" s="298"/>
      <c r="AP165" s="35" t="str">
        <f>'参加校一覧（様式A-2)'!A107</f>
        <v>98</v>
      </c>
      <c r="AQ165" s="35">
        <f>'参加校一覧（様式A-2)'!B107</f>
        <v>0</v>
      </c>
      <c r="AR165" s="35">
        <f>WIDECHAR('参加校一覧（様式A-2)'!D107)</f>
      </c>
      <c r="AS165" s="35">
        <f>WIDECHAR('参加校一覧（様式A-2)'!E107)</f>
      </c>
      <c r="AV165" s="60"/>
      <c r="AW165" s="60"/>
    </row>
    <row r="166" spans="1:49" s="18" customFormat="1" ht="17.25">
      <c r="A166" s="297"/>
      <c r="B166" s="291">
        <v>99</v>
      </c>
      <c r="C166" s="291">
        <f t="shared" si="21"/>
      </c>
      <c r="D166" s="292">
        <f>IF(M166=D$65,COUNTIF($M$68:$M166,D$65),"")</f>
      </c>
      <c r="E166" s="292">
        <f>IF(M166=E$65,COUNTIF($M$68:$M166,E$65),"")</f>
      </c>
      <c r="F166" s="173"/>
      <c r="G166" s="174"/>
      <c r="H166" s="190" t="str">
        <f t="shared" si="18"/>
        <v>　</v>
      </c>
      <c r="I166" s="164"/>
      <c r="J166" s="183"/>
      <c r="K166" s="174"/>
      <c r="L166" s="190" t="str">
        <f t="shared" si="19"/>
        <v>　</v>
      </c>
      <c r="M166" s="164"/>
      <c r="N166" s="165"/>
      <c r="O166" s="121"/>
      <c r="P166" s="218">
        <f t="shared" si="15"/>
      </c>
      <c r="Q166" s="120"/>
      <c r="R166" s="121"/>
      <c r="S166" s="239">
        <f t="shared" si="16"/>
      </c>
      <c r="T166" s="159"/>
      <c r="U166" s="122"/>
      <c r="V166" s="123"/>
      <c r="W166" s="218">
        <f t="shared" si="17"/>
      </c>
      <c r="X166" s="159"/>
      <c r="Y166" s="119"/>
      <c r="Z166" s="293"/>
      <c r="AA166" s="294"/>
      <c r="AB166" s="294"/>
      <c r="AC166" s="294"/>
      <c r="AD166" s="294"/>
      <c r="AE166" s="295"/>
      <c r="AF166" s="130"/>
      <c r="AG166" s="196" t="str">
        <f t="shared" si="20"/>
        <v>・</v>
      </c>
      <c r="AH166" s="413">
        <f t="shared" si="22"/>
      </c>
      <c r="AI166" s="414" t="str">
        <f t="shared" si="23"/>
        <v>・</v>
      </c>
      <c r="AJ166" s="415">
        <f t="shared" si="24"/>
      </c>
      <c r="AK166" s="298"/>
      <c r="AP166" s="35" t="str">
        <f>'参加校一覧（様式A-2)'!A108</f>
        <v>99</v>
      </c>
      <c r="AQ166" s="35">
        <f>'参加校一覧（様式A-2)'!B108</f>
        <v>0</v>
      </c>
      <c r="AR166" s="35">
        <f>WIDECHAR('参加校一覧（様式A-2)'!D108)</f>
      </c>
      <c r="AS166" s="35">
        <f>WIDECHAR('参加校一覧（様式A-2)'!E108)</f>
      </c>
      <c r="AV166" s="60"/>
      <c r="AW166" s="60"/>
    </row>
    <row r="167" spans="1:49" s="18" customFormat="1" ht="18" thickBot="1">
      <c r="A167" s="297"/>
      <c r="B167" s="306">
        <v>100</v>
      </c>
      <c r="C167" s="306">
        <f t="shared" si="21"/>
      </c>
      <c r="D167" s="307">
        <f>IF(M167=D$65,COUNTIF($M$68:$M167,D$65),"")</f>
      </c>
      <c r="E167" s="307">
        <f>IF(M167=E$65,COUNTIF($M$68:$M167,E$65),"")</f>
      </c>
      <c r="F167" s="177"/>
      <c r="G167" s="178"/>
      <c r="H167" s="192" t="str">
        <f t="shared" si="18"/>
        <v>　</v>
      </c>
      <c r="I167" s="171"/>
      <c r="J167" s="185"/>
      <c r="K167" s="178"/>
      <c r="L167" s="192" t="str">
        <f t="shared" si="19"/>
        <v>　</v>
      </c>
      <c r="M167" s="171"/>
      <c r="N167" s="172"/>
      <c r="O167" s="142"/>
      <c r="P167" s="220">
        <f t="shared" si="15"/>
      </c>
      <c r="Q167" s="141"/>
      <c r="R167" s="142"/>
      <c r="S167" s="241">
        <f t="shared" si="16"/>
      </c>
      <c r="T167" s="161"/>
      <c r="U167" s="143"/>
      <c r="V167" s="144"/>
      <c r="W167" s="220">
        <f t="shared" si="17"/>
      </c>
      <c r="X167" s="161"/>
      <c r="Y167" s="145"/>
      <c r="Z167" s="308"/>
      <c r="AA167" s="309"/>
      <c r="AB167" s="309"/>
      <c r="AC167" s="309"/>
      <c r="AD167" s="309"/>
      <c r="AE167" s="310"/>
      <c r="AF167" s="146"/>
      <c r="AG167" s="199" t="str">
        <f t="shared" si="20"/>
        <v>・</v>
      </c>
      <c r="AH167" s="422">
        <f t="shared" si="22"/>
      </c>
      <c r="AI167" s="423" t="str">
        <f t="shared" si="23"/>
        <v>・</v>
      </c>
      <c r="AJ167" s="424">
        <f t="shared" si="24"/>
      </c>
      <c r="AK167" s="311"/>
      <c r="AP167" s="35" t="str">
        <f>'参加校一覧（様式A-2)'!A109</f>
        <v>100</v>
      </c>
      <c r="AQ167" s="35">
        <f>'参加校一覧（様式A-2)'!B109</f>
        <v>0</v>
      </c>
      <c r="AR167" s="35">
        <f>WIDECHAR('参加校一覧（様式A-2)'!D109)</f>
      </c>
      <c r="AS167" s="35">
        <f>WIDECHAR('参加校一覧（様式A-2)'!E109)</f>
      </c>
      <c r="AV167" s="60"/>
      <c r="AW167" s="60"/>
    </row>
    <row r="168" spans="1:49" s="18" customFormat="1" ht="17.25">
      <c r="A168" s="297"/>
      <c r="B168" s="291">
        <v>101</v>
      </c>
      <c r="C168" s="291">
        <f t="shared" si="21"/>
      </c>
      <c r="D168" s="292">
        <f>IF(M168=D$65,COUNTIF($M$68:$M168,D$65),"")</f>
      </c>
      <c r="E168" s="292">
        <f>IF(M168=E$65,COUNTIF($M$68:$M168,E$65),"")</f>
      </c>
      <c r="F168" s="173"/>
      <c r="G168" s="174"/>
      <c r="H168" s="190" t="str">
        <f t="shared" si="18"/>
        <v>　</v>
      </c>
      <c r="I168" s="164"/>
      <c r="J168" s="183"/>
      <c r="K168" s="174"/>
      <c r="L168" s="190" t="str">
        <f t="shared" si="19"/>
        <v>　</v>
      </c>
      <c r="M168" s="164"/>
      <c r="N168" s="165"/>
      <c r="O168" s="121"/>
      <c r="P168" s="218">
        <f t="shared" si="15"/>
      </c>
      <c r="Q168" s="120"/>
      <c r="R168" s="121"/>
      <c r="S168" s="239">
        <f t="shared" si="16"/>
      </c>
      <c r="T168" s="159"/>
      <c r="U168" s="122"/>
      <c r="V168" s="123"/>
      <c r="W168" s="218">
        <f t="shared" si="17"/>
      </c>
      <c r="X168" s="159"/>
      <c r="Y168" s="119"/>
      <c r="Z168" s="293"/>
      <c r="AA168" s="294"/>
      <c r="AB168" s="294"/>
      <c r="AC168" s="294"/>
      <c r="AD168" s="294"/>
      <c r="AE168" s="295"/>
      <c r="AF168" s="149"/>
      <c r="AG168" s="200" t="str">
        <f t="shared" si="20"/>
        <v>・</v>
      </c>
      <c r="AH168" s="425">
        <f t="shared" si="22"/>
      </c>
      <c r="AI168" s="426" t="str">
        <f t="shared" si="23"/>
        <v>・</v>
      </c>
      <c r="AJ168" s="427">
        <f t="shared" si="24"/>
      </c>
      <c r="AK168" s="312"/>
      <c r="AP168" s="35" t="str">
        <f>'参加校一覧（様式A-2)'!A110</f>
        <v>101</v>
      </c>
      <c r="AQ168" s="35">
        <f>'参加校一覧（様式A-2)'!B110</f>
        <v>0</v>
      </c>
      <c r="AR168" s="35">
        <f>WIDECHAR('参加校一覧（様式A-2)'!D110)</f>
      </c>
      <c r="AS168" s="35">
        <f>WIDECHAR('参加校一覧（様式A-2)'!E110)</f>
      </c>
      <c r="AV168" s="60"/>
      <c r="AW168" s="60"/>
    </row>
    <row r="169" spans="1:49" s="18" customFormat="1" ht="17.25">
      <c r="A169" s="297"/>
      <c r="B169" s="291">
        <v>102</v>
      </c>
      <c r="C169" s="291">
        <f t="shared" si="21"/>
      </c>
      <c r="D169" s="292">
        <f>IF(M169=D$65,COUNTIF($M$68:$M169,D$65),"")</f>
      </c>
      <c r="E169" s="292">
        <f>IF(M169=E$65,COUNTIF($M$68:$M169,E$65),"")</f>
      </c>
      <c r="F169" s="173"/>
      <c r="G169" s="174"/>
      <c r="H169" s="190" t="str">
        <f t="shared" si="18"/>
        <v>　</v>
      </c>
      <c r="I169" s="164"/>
      <c r="J169" s="183"/>
      <c r="K169" s="174"/>
      <c r="L169" s="190" t="str">
        <f t="shared" si="19"/>
        <v>　</v>
      </c>
      <c r="M169" s="164"/>
      <c r="N169" s="165"/>
      <c r="O169" s="121"/>
      <c r="P169" s="218">
        <f t="shared" si="15"/>
      </c>
      <c r="Q169" s="120"/>
      <c r="R169" s="121"/>
      <c r="S169" s="239">
        <f t="shared" si="16"/>
      </c>
      <c r="T169" s="159"/>
      <c r="U169" s="122"/>
      <c r="V169" s="123"/>
      <c r="W169" s="218">
        <f t="shared" si="17"/>
      </c>
      <c r="X169" s="159"/>
      <c r="Y169" s="119"/>
      <c r="Z169" s="293"/>
      <c r="AA169" s="294"/>
      <c r="AB169" s="294"/>
      <c r="AC169" s="294"/>
      <c r="AD169" s="294"/>
      <c r="AE169" s="295"/>
      <c r="AF169" s="130"/>
      <c r="AG169" s="196" t="str">
        <f t="shared" si="20"/>
        <v>・</v>
      </c>
      <c r="AH169" s="413">
        <f t="shared" si="22"/>
      </c>
      <c r="AI169" s="414" t="str">
        <f t="shared" si="23"/>
        <v>・</v>
      </c>
      <c r="AJ169" s="415">
        <f t="shared" si="24"/>
      </c>
      <c r="AK169" s="298"/>
      <c r="AP169" s="35" t="str">
        <f>'参加校一覧（様式A-2)'!A111</f>
        <v>102</v>
      </c>
      <c r="AQ169" s="35">
        <f>'参加校一覧（様式A-2)'!B111</f>
        <v>0</v>
      </c>
      <c r="AR169" s="35">
        <f>WIDECHAR('参加校一覧（様式A-2)'!D111)</f>
      </c>
      <c r="AS169" s="35">
        <f>WIDECHAR('参加校一覧（様式A-2)'!E111)</f>
      </c>
      <c r="AV169" s="60"/>
      <c r="AW169" s="60"/>
    </row>
    <row r="170" spans="1:49" s="18" customFormat="1" ht="17.25">
      <c r="A170" s="297"/>
      <c r="B170" s="291">
        <v>103</v>
      </c>
      <c r="C170" s="291">
        <f t="shared" si="21"/>
      </c>
      <c r="D170" s="292">
        <f>IF(M170=D$65,COUNTIF($M$68:$M170,D$65),"")</f>
      </c>
      <c r="E170" s="292">
        <f>IF(M170=E$65,COUNTIF($M$68:$M170,E$65),"")</f>
      </c>
      <c r="F170" s="173"/>
      <c r="G170" s="174"/>
      <c r="H170" s="190" t="str">
        <f t="shared" si="18"/>
        <v>　</v>
      </c>
      <c r="I170" s="164"/>
      <c r="J170" s="183"/>
      <c r="K170" s="174"/>
      <c r="L170" s="190" t="str">
        <f t="shared" si="19"/>
        <v>　</v>
      </c>
      <c r="M170" s="164"/>
      <c r="N170" s="165"/>
      <c r="O170" s="121"/>
      <c r="P170" s="218">
        <f t="shared" si="15"/>
      </c>
      <c r="Q170" s="120"/>
      <c r="R170" s="121"/>
      <c r="S170" s="239">
        <f t="shared" si="16"/>
      </c>
      <c r="T170" s="159"/>
      <c r="U170" s="122"/>
      <c r="V170" s="123"/>
      <c r="W170" s="218">
        <f t="shared" si="17"/>
      </c>
      <c r="X170" s="159"/>
      <c r="Y170" s="119"/>
      <c r="Z170" s="293"/>
      <c r="AA170" s="294"/>
      <c r="AB170" s="294"/>
      <c r="AC170" s="294"/>
      <c r="AD170" s="294"/>
      <c r="AE170" s="295"/>
      <c r="AF170" s="130"/>
      <c r="AG170" s="196" t="str">
        <f t="shared" si="20"/>
        <v>・</v>
      </c>
      <c r="AH170" s="413">
        <f t="shared" si="22"/>
      </c>
      <c r="AI170" s="414" t="str">
        <f t="shared" si="23"/>
        <v>・</v>
      </c>
      <c r="AJ170" s="415">
        <f t="shared" si="24"/>
      </c>
      <c r="AK170" s="298"/>
      <c r="AP170" s="35" t="str">
        <f>'参加校一覧（様式A-2)'!A112</f>
        <v>103</v>
      </c>
      <c r="AQ170" s="35">
        <f>'参加校一覧（様式A-2)'!B112</f>
        <v>0</v>
      </c>
      <c r="AR170" s="35">
        <f>WIDECHAR('参加校一覧（様式A-2)'!D112)</f>
      </c>
      <c r="AS170" s="35">
        <f>WIDECHAR('参加校一覧（様式A-2)'!E112)</f>
      </c>
      <c r="AV170" s="60"/>
      <c r="AW170" s="60"/>
    </row>
    <row r="171" spans="1:49" s="18" customFormat="1" ht="17.25">
      <c r="A171" s="297"/>
      <c r="B171" s="291">
        <v>104</v>
      </c>
      <c r="C171" s="291">
        <f t="shared" si="21"/>
      </c>
      <c r="D171" s="292">
        <f>IF(M171=D$65,COUNTIF($M$68:$M171,D$65),"")</f>
      </c>
      <c r="E171" s="292">
        <f>IF(M171=E$65,COUNTIF($M$68:$M171,E$65),"")</f>
      </c>
      <c r="F171" s="173"/>
      <c r="G171" s="174"/>
      <c r="H171" s="190" t="str">
        <f t="shared" si="18"/>
        <v>　</v>
      </c>
      <c r="I171" s="164"/>
      <c r="J171" s="183"/>
      <c r="K171" s="174"/>
      <c r="L171" s="190" t="str">
        <f t="shared" si="19"/>
        <v>　</v>
      </c>
      <c r="M171" s="164"/>
      <c r="N171" s="165"/>
      <c r="O171" s="121"/>
      <c r="P171" s="218">
        <f t="shared" si="15"/>
      </c>
      <c r="Q171" s="120"/>
      <c r="R171" s="121"/>
      <c r="S171" s="239">
        <f t="shared" si="16"/>
      </c>
      <c r="T171" s="159"/>
      <c r="U171" s="122"/>
      <c r="V171" s="123"/>
      <c r="W171" s="218">
        <f t="shared" si="17"/>
      </c>
      <c r="X171" s="159"/>
      <c r="Y171" s="119"/>
      <c r="Z171" s="293"/>
      <c r="AA171" s="294"/>
      <c r="AB171" s="294"/>
      <c r="AC171" s="294"/>
      <c r="AD171" s="294"/>
      <c r="AE171" s="295"/>
      <c r="AF171" s="130"/>
      <c r="AG171" s="196" t="str">
        <f t="shared" si="20"/>
        <v>・</v>
      </c>
      <c r="AH171" s="413">
        <f t="shared" si="22"/>
      </c>
      <c r="AI171" s="414" t="str">
        <f t="shared" si="23"/>
        <v>・</v>
      </c>
      <c r="AJ171" s="415">
        <f t="shared" si="24"/>
      </c>
      <c r="AK171" s="298"/>
      <c r="AP171" s="35" t="str">
        <f>'参加校一覧（様式A-2)'!A113</f>
        <v>104</v>
      </c>
      <c r="AQ171" s="35">
        <f>'参加校一覧（様式A-2)'!B113</f>
        <v>0</v>
      </c>
      <c r="AR171" s="35">
        <f>WIDECHAR('参加校一覧（様式A-2)'!D113)</f>
      </c>
      <c r="AS171" s="35">
        <f>WIDECHAR('参加校一覧（様式A-2)'!E113)</f>
      </c>
      <c r="AV171" s="60"/>
      <c r="AW171" s="60"/>
    </row>
    <row r="172" spans="1:49" s="18" customFormat="1" ht="17.25">
      <c r="A172" s="297"/>
      <c r="B172" s="299">
        <v>105</v>
      </c>
      <c r="C172" s="299">
        <f t="shared" si="21"/>
      </c>
      <c r="D172" s="300">
        <f>IF(M172=D$65,COUNTIF($M$68:$M172,D$65),"")</f>
      </c>
      <c r="E172" s="300">
        <f>IF(M172=E$65,COUNTIF($M$68:$M172,E$65),"")</f>
      </c>
      <c r="F172" s="175"/>
      <c r="G172" s="176"/>
      <c r="H172" s="191" t="str">
        <f t="shared" si="18"/>
        <v>　</v>
      </c>
      <c r="I172" s="166"/>
      <c r="J172" s="184"/>
      <c r="K172" s="176"/>
      <c r="L172" s="191" t="str">
        <f t="shared" si="19"/>
        <v>　</v>
      </c>
      <c r="M172" s="167"/>
      <c r="N172" s="168"/>
      <c r="O172" s="135"/>
      <c r="P172" s="219">
        <f t="shared" si="15"/>
      </c>
      <c r="Q172" s="134"/>
      <c r="R172" s="135"/>
      <c r="S172" s="240">
        <f t="shared" si="16"/>
      </c>
      <c r="T172" s="160"/>
      <c r="U172" s="136"/>
      <c r="V172" s="137"/>
      <c r="W172" s="234">
        <f t="shared" si="17"/>
      </c>
      <c r="X172" s="160"/>
      <c r="Y172" s="138"/>
      <c r="Z172" s="313"/>
      <c r="AA172" s="314"/>
      <c r="AB172" s="314"/>
      <c r="AC172" s="314"/>
      <c r="AD172" s="314"/>
      <c r="AE172" s="315"/>
      <c r="AF172" s="150"/>
      <c r="AG172" s="201" t="str">
        <f t="shared" si="20"/>
        <v>・</v>
      </c>
      <c r="AH172" s="428">
        <f t="shared" si="22"/>
      </c>
      <c r="AI172" s="429" t="str">
        <f t="shared" si="23"/>
        <v>・</v>
      </c>
      <c r="AJ172" s="430">
        <f t="shared" si="24"/>
      </c>
      <c r="AK172" s="304"/>
      <c r="AP172" s="35" t="str">
        <f>'参加校一覧（様式A-2)'!A114</f>
        <v>105</v>
      </c>
      <c r="AQ172" s="35">
        <f>'参加校一覧（様式A-2)'!B114</f>
        <v>0</v>
      </c>
      <c r="AR172" s="35">
        <f>WIDECHAR('参加校一覧（様式A-2)'!D114)</f>
      </c>
      <c r="AS172" s="35">
        <f>WIDECHAR('参加校一覧（様式A-2)'!E114)</f>
      </c>
      <c r="AV172" s="60"/>
      <c r="AW172" s="60"/>
    </row>
    <row r="173" spans="1:49" s="18" customFormat="1" ht="17.25">
      <c r="A173" s="297"/>
      <c r="B173" s="291">
        <v>106</v>
      </c>
      <c r="C173" s="291">
        <f t="shared" si="21"/>
      </c>
      <c r="D173" s="292">
        <f>IF(M173=D$65,COUNTIF($M$68:$M173,D$65),"")</f>
      </c>
      <c r="E173" s="292">
        <f>IF(M173=E$65,COUNTIF($M$68:$M173,E$65),"")</f>
      </c>
      <c r="F173" s="173"/>
      <c r="G173" s="174"/>
      <c r="H173" s="190" t="str">
        <f t="shared" si="18"/>
        <v>　</v>
      </c>
      <c r="I173" s="164"/>
      <c r="J173" s="183"/>
      <c r="K173" s="174"/>
      <c r="L173" s="190" t="str">
        <f t="shared" si="19"/>
        <v>　</v>
      </c>
      <c r="M173" s="169"/>
      <c r="N173" s="170"/>
      <c r="O173" s="121"/>
      <c r="P173" s="233">
        <f t="shared" si="15"/>
      </c>
      <c r="Q173" s="120"/>
      <c r="R173" s="121"/>
      <c r="S173" s="239">
        <f t="shared" si="16"/>
      </c>
      <c r="T173" s="159"/>
      <c r="U173" s="122"/>
      <c r="V173" s="123"/>
      <c r="W173" s="218">
        <f t="shared" si="17"/>
      </c>
      <c r="X173" s="159"/>
      <c r="Y173" s="119"/>
      <c r="Z173" s="316"/>
      <c r="AA173" s="317"/>
      <c r="AB173" s="317"/>
      <c r="AC173" s="317"/>
      <c r="AD173" s="317"/>
      <c r="AE173" s="318"/>
      <c r="AF173" s="140"/>
      <c r="AG173" s="198" t="str">
        <f t="shared" si="20"/>
        <v>・</v>
      </c>
      <c r="AH173" s="419">
        <f t="shared" si="22"/>
      </c>
      <c r="AI173" s="420" t="str">
        <f t="shared" si="23"/>
        <v>・</v>
      </c>
      <c r="AJ173" s="421">
        <f t="shared" si="24"/>
      </c>
      <c r="AK173" s="305"/>
      <c r="AP173" s="35" t="str">
        <f>'参加校一覧（様式A-2)'!A115</f>
        <v>106</v>
      </c>
      <c r="AQ173" s="35">
        <f>'参加校一覧（様式A-2)'!B115</f>
        <v>0</v>
      </c>
      <c r="AR173" s="35">
        <f>WIDECHAR('参加校一覧（様式A-2)'!D115)</f>
      </c>
      <c r="AS173" s="35">
        <f>WIDECHAR('参加校一覧（様式A-2)'!E115)</f>
      </c>
      <c r="AV173" s="60"/>
      <c r="AW173" s="60"/>
    </row>
    <row r="174" spans="1:49" s="18" customFormat="1" ht="17.25">
      <c r="A174" s="297"/>
      <c r="B174" s="291">
        <v>107</v>
      </c>
      <c r="C174" s="291">
        <f t="shared" si="21"/>
      </c>
      <c r="D174" s="292">
        <f>IF(M174=D$65,COUNTIF($M$68:$M174,D$65),"")</f>
      </c>
      <c r="E174" s="292">
        <f>IF(M174=E$65,COUNTIF($M$68:$M174,E$65),"")</f>
      </c>
      <c r="F174" s="173"/>
      <c r="G174" s="174"/>
      <c r="H174" s="190" t="str">
        <f t="shared" si="18"/>
        <v>　</v>
      </c>
      <c r="I174" s="164"/>
      <c r="J174" s="183"/>
      <c r="K174" s="174"/>
      <c r="L174" s="190" t="str">
        <f t="shared" si="19"/>
        <v>　</v>
      </c>
      <c r="M174" s="164"/>
      <c r="N174" s="165"/>
      <c r="O174" s="121"/>
      <c r="P174" s="218">
        <f t="shared" si="15"/>
      </c>
      <c r="Q174" s="120"/>
      <c r="R174" s="121"/>
      <c r="S174" s="239">
        <f t="shared" si="16"/>
      </c>
      <c r="T174" s="159"/>
      <c r="U174" s="122"/>
      <c r="V174" s="123"/>
      <c r="W174" s="218">
        <f t="shared" si="17"/>
      </c>
      <c r="X174" s="159"/>
      <c r="Y174" s="119"/>
      <c r="Z174" s="293"/>
      <c r="AA174" s="294"/>
      <c r="AB174" s="294"/>
      <c r="AC174" s="294"/>
      <c r="AD174" s="294"/>
      <c r="AE174" s="295"/>
      <c r="AF174" s="130"/>
      <c r="AG174" s="196" t="str">
        <f t="shared" si="20"/>
        <v>・</v>
      </c>
      <c r="AH174" s="413">
        <f t="shared" si="22"/>
      </c>
      <c r="AI174" s="414" t="str">
        <f t="shared" si="23"/>
        <v>・</v>
      </c>
      <c r="AJ174" s="415">
        <f t="shared" si="24"/>
      </c>
      <c r="AK174" s="298"/>
      <c r="AP174" s="35" t="str">
        <f>'参加校一覧（様式A-2)'!A116</f>
        <v>107</v>
      </c>
      <c r="AQ174" s="35">
        <f>'参加校一覧（様式A-2)'!B116</f>
        <v>0</v>
      </c>
      <c r="AR174" s="35">
        <f>WIDECHAR('参加校一覧（様式A-2)'!D116)</f>
      </c>
      <c r="AS174" s="35">
        <f>WIDECHAR('参加校一覧（様式A-2)'!E116)</f>
      </c>
      <c r="AV174" s="60"/>
      <c r="AW174" s="60"/>
    </row>
    <row r="175" spans="1:49" s="18" customFormat="1" ht="17.25">
      <c r="A175" s="297"/>
      <c r="B175" s="291">
        <v>108</v>
      </c>
      <c r="C175" s="291">
        <f t="shared" si="21"/>
      </c>
      <c r="D175" s="292">
        <f>IF(M175=D$65,COUNTIF($M$68:$M175,D$65),"")</f>
      </c>
      <c r="E175" s="292">
        <f>IF(M175=E$65,COUNTIF($M$68:$M175,E$65),"")</f>
      </c>
      <c r="F175" s="173"/>
      <c r="G175" s="174"/>
      <c r="H175" s="190" t="str">
        <f t="shared" si="18"/>
        <v>　</v>
      </c>
      <c r="I175" s="164"/>
      <c r="J175" s="183"/>
      <c r="K175" s="174"/>
      <c r="L175" s="190" t="str">
        <f t="shared" si="19"/>
        <v>　</v>
      </c>
      <c r="M175" s="164"/>
      <c r="N175" s="165"/>
      <c r="O175" s="121"/>
      <c r="P175" s="218">
        <f t="shared" si="15"/>
      </c>
      <c r="Q175" s="120"/>
      <c r="R175" s="121"/>
      <c r="S175" s="239">
        <f t="shared" si="16"/>
      </c>
      <c r="T175" s="159"/>
      <c r="U175" s="122"/>
      <c r="V175" s="123"/>
      <c r="W175" s="218">
        <f t="shared" si="17"/>
      </c>
      <c r="X175" s="159"/>
      <c r="Y175" s="119"/>
      <c r="Z175" s="293"/>
      <c r="AA175" s="294"/>
      <c r="AB175" s="294"/>
      <c r="AC175" s="294"/>
      <c r="AD175" s="294"/>
      <c r="AE175" s="295"/>
      <c r="AF175" s="130"/>
      <c r="AG175" s="196" t="str">
        <f t="shared" si="20"/>
        <v>・</v>
      </c>
      <c r="AH175" s="413">
        <f t="shared" si="22"/>
      </c>
      <c r="AI175" s="414" t="str">
        <f t="shared" si="23"/>
        <v>・</v>
      </c>
      <c r="AJ175" s="415">
        <f t="shared" si="24"/>
      </c>
      <c r="AK175" s="298"/>
      <c r="AP175" s="35" t="str">
        <f>'参加校一覧（様式A-2)'!A117</f>
        <v>108</v>
      </c>
      <c r="AQ175" s="35">
        <f>'参加校一覧（様式A-2)'!B117</f>
        <v>0</v>
      </c>
      <c r="AR175" s="35">
        <f>WIDECHAR('参加校一覧（様式A-2)'!D117)</f>
      </c>
      <c r="AS175" s="35">
        <f>WIDECHAR('参加校一覧（様式A-2)'!E117)</f>
      </c>
      <c r="AV175" s="60"/>
      <c r="AW175" s="60"/>
    </row>
    <row r="176" spans="1:49" s="18" customFormat="1" ht="17.25">
      <c r="A176" s="297"/>
      <c r="B176" s="291">
        <v>109</v>
      </c>
      <c r="C176" s="291">
        <f t="shared" si="21"/>
      </c>
      <c r="D176" s="292">
        <f>IF(M176=D$65,COUNTIF($M$68:$M176,D$65),"")</f>
      </c>
      <c r="E176" s="292">
        <f>IF(M176=E$65,COUNTIF($M$68:$M176,E$65),"")</f>
      </c>
      <c r="F176" s="173"/>
      <c r="G176" s="174"/>
      <c r="H176" s="190" t="str">
        <f t="shared" si="18"/>
        <v>　</v>
      </c>
      <c r="I176" s="164"/>
      <c r="J176" s="183"/>
      <c r="K176" s="174"/>
      <c r="L176" s="190" t="str">
        <f t="shared" si="19"/>
        <v>　</v>
      </c>
      <c r="M176" s="164"/>
      <c r="N176" s="165"/>
      <c r="O176" s="121"/>
      <c r="P176" s="218">
        <f t="shared" si="15"/>
      </c>
      <c r="Q176" s="120"/>
      <c r="R176" s="121"/>
      <c r="S176" s="239">
        <f t="shared" si="16"/>
      </c>
      <c r="T176" s="159"/>
      <c r="U176" s="122"/>
      <c r="V176" s="123"/>
      <c r="W176" s="218">
        <f t="shared" si="17"/>
      </c>
      <c r="X176" s="159"/>
      <c r="Y176" s="119"/>
      <c r="Z176" s="293"/>
      <c r="AA176" s="294"/>
      <c r="AB176" s="294"/>
      <c r="AC176" s="294"/>
      <c r="AD176" s="294"/>
      <c r="AE176" s="295"/>
      <c r="AF176" s="130"/>
      <c r="AG176" s="196" t="str">
        <f t="shared" si="20"/>
        <v>・</v>
      </c>
      <c r="AH176" s="413">
        <f t="shared" si="22"/>
      </c>
      <c r="AI176" s="414" t="str">
        <f t="shared" si="23"/>
        <v>・</v>
      </c>
      <c r="AJ176" s="415">
        <f t="shared" si="24"/>
      </c>
      <c r="AK176" s="298"/>
      <c r="AP176" s="35" t="str">
        <f>'参加校一覧（様式A-2)'!A118</f>
        <v>109</v>
      </c>
      <c r="AQ176" s="35">
        <f>'参加校一覧（様式A-2)'!B118</f>
        <v>0</v>
      </c>
      <c r="AR176" s="35">
        <f>WIDECHAR('参加校一覧（様式A-2)'!D118)</f>
      </c>
      <c r="AS176" s="35">
        <f>WIDECHAR('参加校一覧（様式A-2)'!E118)</f>
      </c>
      <c r="AV176" s="60"/>
      <c r="AW176" s="60"/>
    </row>
    <row r="177" spans="1:49" s="18" customFormat="1" ht="18" thickBot="1">
      <c r="A177" s="297"/>
      <c r="B177" s="306">
        <v>110</v>
      </c>
      <c r="C177" s="306">
        <f t="shared" si="21"/>
      </c>
      <c r="D177" s="307">
        <f>IF(M177=D$65,COUNTIF($M$68:$M177,D$65),"")</f>
      </c>
      <c r="E177" s="307">
        <f>IF(M177=E$65,COUNTIF($M$68:$M177,E$65),"")</f>
      </c>
      <c r="F177" s="177"/>
      <c r="G177" s="178"/>
      <c r="H177" s="192" t="str">
        <f t="shared" si="18"/>
        <v>　</v>
      </c>
      <c r="I177" s="171"/>
      <c r="J177" s="185"/>
      <c r="K177" s="178"/>
      <c r="L177" s="192" t="str">
        <f t="shared" si="19"/>
        <v>　</v>
      </c>
      <c r="M177" s="171"/>
      <c r="N177" s="172"/>
      <c r="O177" s="142"/>
      <c r="P177" s="220">
        <f t="shared" si="15"/>
      </c>
      <c r="Q177" s="141"/>
      <c r="R177" s="142"/>
      <c r="S177" s="241">
        <f t="shared" si="16"/>
      </c>
      <c r="T177" s="161"/>
      <c r="U177" s="143"/>
      <c r="V177" s="144"/>
      <c r="W177" s="220">
        <f t="shared" si="17"/>
      </c>
      <c r="X177" s="161"/>
      <c r="Y177" s="145"/>
      <c r="Z177" s="308"/>
      <c r="AA177" s="309"/>
      <c r="AB177" s="309"/>
      <c r="AC177" s="309"/>
      <c r="AD177" s="309"/>
      <c r="AE177" s="310"/>
      <c r="AF177" s="146"/>
      <c r="AG177" s="199" t="str">
        <f t="shared" si="20"/>
        <v>・</v>
      </c>
      <c r="AH177" s="422">
        <f t="shared" si="22"/>
      </c>
      <c r="AI177" s="423" t="str">
        <f t="shared" si="23"/>
        <v>・</v>
      </c>
      <c r="AJ177" s="424">
        <f t="shared" si="24"/>
      </c>
      <c r="AK177" s="311"/>
      <c r="AP177" s="35" t="str">
        <f>'参加校一覧（様式A-2)'!A119</f>
        <v>110</v>
      </c>
      <c r="AQ177" s="35">
        <f>'参加校一覧（様式A-2)'!B119</f>
        <v>0</v>
      </c>
      <c r="AR177" s="35">
        <f>WIDECHAR('参加校一覧（様式A-2)'!D119)</f>
      </c>
      <c r="AS177" s="35">
        <f>WIDECHAR('参加校一覧（様式A-2)'!E119)</f>
      </c>
      <c r="AV177" s="60"/>
      <c r="AW177" s="60"/>
    </row>
    <row r="178" spans="1:49" s="18" customFormat="1" ht="17.25">
      <c r="A178" s="297"/>
      <c r="B178" s="291">
        <v>111</v>
      </c>
      <c r="C178" s="291">
        <f t="shared" si="21"/>
      </c>
      <c r="D178" s="292">
        <f>IF(M178=D$65,COUNTIF($M$68:$M178,D$65),"")</f>
      </c>
      <c r="E178" s="292">
        <f>IF(M178=E$65,COUNTIF($M$68:$M178,E$65),"")</f>
      </c>
      <c r="F178" s="173"/>
      <c r="G178" s="174"/>
      <c r="H178" s="190" t="str">
        <f t="shared" si="18"/>
        <v>　</v>
      </c>
      <c r="I178" s="164"/>
      <c r="J178" s="183"/>
      <c r="K178" s="174"/>
      <c r="L178" s="190" t="str">
        <f t="shared" si="19"/>
        <v>　</v>
      </c>
      <c r="M178" s="164"/>
      <c r="N178" s="165"/>
      <c r="O178" s="121"/>
      <c r="P178" s="218">
        <f t="shared" si="15"/>
      </c>
      <c r="Q178" s="120"/>
      <c r="R178" s="121"/>
      <c r="S178" s="239">
        <f t="shared" si="16"/>
      </c>
      <c r="T178" s="159"/>
      <c r="U178" s="122"/>
      <c r="V178" s="123"/>
      <c r="W178" s="218">
        <f t="shared" si="17"/>
      </c>
      <c r="X178" s="159"/>
      <c r="Y178" s="119"/>
      <c r="Z178" s="293"/>
      <c r="AA178" s="294"/>
      <c r="AB178" s="294"/>
      <c r="AC178" s="294"/>
      <c r="AD178" s="294"/>
      <c r="AE178" s="295"/>
      <c r="AF178" s="149"/>
      <c r="AG178" s="200" t="str">
        <f t="shared" si="20"/>
        <v>・</v>
      </c>
      <c r="AH178" s="425">
        <f t="shared" si="22"/>
      </c>
      <c r="AI178" s="426" t="str">
        <f t="shared" si="23"/>
        <v>・</v>
      </c>
      <c r="AJ178" s="427">
        <f t="shared" si="24"/>
      </c>
      <c r="AK178" s="312"/>
      <c r="AP178" s="35" t="str">
        <f>'参加校一覧（様式A-2)'!A120</f>
        <v>111</v>
      </c>
      <c r="AQ178" s="35">
        <f>'参加校一覧（様式A-2)'!B120</f>
        <v>0</v>
      </c>
      <c r="AR178" s="35">
        <f>WIDECHAR('参加校一覧（様式A-2)'!D120)</f>
      </c>
      <c r="AS178" s="35">
        <f>WIDECHAR('参加校一覧（様式A-2)'!E120)</f>
      </c>
      <c r="AV178" s="60"/>
      <c r="AW178" s="60"/>
    </row>
    <row r="179" spans="1:49" s="18" customFormat="1" ht="17.25">
      <c r="A179" s="297"/>
      <c r="B179" s="291">
        <v>112</v>
      </c>
      <c r="C179" s="291">
        <f t="shared" si="21"/>
      </c>
      <c r="D179" s="292">
        <f>IF(M179=D$65,COUNTIF($M$68:$M179,D$65),"")</f>
      </c>
      <c r="E179" s="292">
        <f>IF(M179=E$65,COUNTIF($M$68:$M179,E$65),"")</f>
      </c>
      <c r="F179" s="173"/>
      <c r="G179" s="174"/>
      <c r="H179" s="190" t="str">
        <f t="shared" si="18"/>
        <v>　</v>
      </c>
      <c r="I179" s="164"/>
      <c r="J179" s="183"/>
      <c r="K179" s="174"/>
      <c r="L179" s="190" t="str">
        <f t="shared" si="19"/>
        <v>　</v>
      </c>
      <c r="M179" s="164"/>
      <c r="N179" s="165"/>
      <c r="O179" s="121"/>
      <c r="P179" s="218">
        <f t="shared" si="15"/>
      </c>
      <c r="Q179" s="120"/>
      <c r="R179" s="121"/>
      <c r="S179" s="239">
        <f t="shared" si="16"/>
      </c>
      <c r="T179" s="159"/>
      <c r="U179" s="122"/>
      <c r="V179" s="123"/>
      <c r="W179" s="218">
        <f t="shared" si="17"/>
      </c>
      <c r="X179" s="159"/>
      <c r="Y179" s="119"/>
      <c r="Z179" s="293"/>
      <c r="AA179" s="294"/>
      <c r="AB179" s="294"/>
      <c r="AC179" s="294"/>
      <c r="AD179" s="294"/>
      <c r="AE179" s="295"/>
      <c r="AF179" s="130"/>
      <c r="AG179" s="196" t="str">
        <f t="shared" si="20"/>
        <v>・</v>
      </c>
      <c r="AH179" s="413">
        <f t="shared" si="22"/>
      </c>
      <c r="AI179" s="414" t="str">
        <f t="shared" si="23"/>
        <v>・</v>
      </c>
      <c r="AJ179" s="415">
        <f t="shared" si="24"/>
      </c>
      <c r="AK179" s="298"/>
      <c r="AP179" s="35" t="str">
        <f>'参加校一覧（様式A-2)'!A121</f>
        <v>112</v>
      </c>
      <c r="AQ179" s="35">
        <f>'参加校一覧（様式A-2)'!B121</f>
        <v>0</v>
      </c>
      <c r="AR179" s="35">
        <f>WIDECHAR('参加校一覧（様式A-2)'!D121)</f>
      </c>
      <c r="AS179" s="35">
        <f>WIDECHAR('参加校一覧（様式A-2)'!E121)</f>
      </c>
      <c r="AV179" s="60"/>
      <c r="AW179" s="60"/>
    </row>
    <row r="180" spans="1:49" s="18" customFormat="1" ht="17.25">
      <c r="A180" s="297"/>
      <c r="B180" s="291">
        <v>113</v>
      </c>
      <c r="C180" s="291">
        <f t="shared" si="21"/>
      </c>
      <c r="D180" s="292">
        <f>IF(M180=D$65,COUNTIF($M$68:$M180,D$65),"")</f>
      </c>
      <c r="E180" s="292">
        <f>IF(M180=E$65,COUNTIF($M$68:$M180,E$65),"")</f>
      </c>
      <c r="F180" s="173"/>
      <c r="G180" s="174"/>
      <c r="H180" s="190" t="str">
        <f t="shared" si="18"/>
        <v>　</v>
      </c>
      <c r="I180" s="164"/>
      <c r="J180" s="183"/>
      <c r="K180" s="174"/>
      <c r="L180" s="190" t="str">
        <f t="shared" si="19"/>
        <v>　</v>
      </c>
      <c r="M180" s="164"/>
      <c r="N180" s="165"/>
      <c r="O180" s="121"/>
      <c r="P180" s="218">
        <f t="shared" si="15"/>
      </c>
      <c r="Q180" s="120"/>
      <c r="R180" s="121"/>
      <c r="S180" s="239">
        <f t="shared" si="16"/>
      </c>
      <c r="T180" s="159"/>
      <c r="U180" s="122"/>
      <c r="V180" s="123"/>
      <c r="W180" s="218">
        <f t="shared" si="17"/>
      </c>
      <c r="X180" s="159"/>
      <c r="Y180" s="119"/>
      <c r="Z180" s="293"/>
      <c r="AA180" s="294"/>
      <c r="AB180" s="294"/>
      <c r="AC180" s="294"/>
      <c r="AD180" s="294"/>
      <c r="AE180" s="295"/>
      <c r="AF180" s="130"/>
      <c r="AG180" s="196" t="str">
        <f t="shared" si="20"/>
        <v>・</v>
      </c>
      <c r="AH180" s="413">
        <f t="shared" si="22"/>
      </c>
      <c r="AI180" s="414" t="str">
        <f t="shared" si="23"/>
        <v>・</v>
      </c>
      <c r="AJ180" s="415">
        <f t="shared" si="24"/>
      </c>
      <c r="AK180" s="298"/>
      <c r="AP180" s="35" t="str">
        <f>'参加校一覧（様式A-2)'!A122</f>
        <v>113</v>
      </c>
      <c r="AQ180" s="35">
        <f>'参加校一覧（様式A-2)'!B122</f>
        <v>0</v>
      </c>
      <c r="AR180" s="35">
        <f>WIDECHAR('参加校一覧（様式A-2)'!D122)</f>
      </c>
      <c r="AS180" s="35">
        <f>WIDECHAR('参加校一覧（様式A-2)'!E122)</f>
      </c>
      <c r="AV180" s="60"/>
      <c r="AW180" s="60"/>
    </row>
    <row r="181" spans="1:49" s="18" customFormat="1" ht="17.25">
      <c r="A181" s="297"/>
      <c r="B181" s="291">
        <v>114</v>
      </c>
      <c r="C181" s="291">
        <f t="shared" si="21"/>
      </c>
      <c r="D181" s="292">
        <f>IF(M181=D$65,COUNTIF($M$68:$M181,D$65),"")</f>
      </c>
      <c r="E181" s="292">
        <f>IF(M181=E$65,COUNTIF($M$68:$M181,E$65),"")</f>
      </c>
      <c r="F181" s="173"/>
      <c r="G181" s="174"/>
      <c r="H181" s="190" t="str">
        <f t="shared" si="18"/>
        <v>　</v>
      </c>
      <c r="I181" s="164"/>
      <c r="J181" s="183"/>
      <c r="K181" s="174"/>
      <c r="L181" s="190" t="str">
        <f t="shared" si="19"/>
        <v>　</v>
      </c>
      <c r="M181" s="164"/>
      <c r="N181" s="165"/>
      <c r="O181" s="121"/>
      <c r="P181" s="218">
        <f t="shared" si="15"/>
      </c>
      <c r="Q181" s="120"/>
      <c r="R181" s="121"/>
      <c r="S181" s="239">
        <f t="shared" si="16"/>
      </c>
      <c r="T181" s="159"/>
      <c r="U181" s="122"/>
      <c r="V181" s="123"/>
      <c r="W181" s="218">
        <f t="shared" si="17"/>
      </c>
      <c r="X181" s="159"/>
      <c r="Y181" s="119"/>
      <c r="Z181" s="293"/>
      <c r="AA181" s="294"/>
      <c r="AB181" s="294"/>
      <c r="AC181" s="294"/>
      <c r="AD181" s="294"/>
      <c r="AE181" s="295"/>
      <c r="AF181" s="130"/>
      <c r="AG181" s="196" t="str">
        <f t="shared" si="20"/>
        <v>・</v>
      </c>
      <c r="AH181" s="413">
        <f t="shared" si="22"/>
      </c>
      <c r="AI181" s="414" t="str">
        <f t="shared" si="23"/>
        <v>・</v>
      </c>
      <c r="AJ181" s="415">
        <f t="shared" si="24"/>
      </c>
      <c r="AK181" s="298"/>
      <c r="AP181" s="35" t="str">
        <f>'参加校一覧（様式A-2)'!A123</f>
        <v>114</v>
      </c>
      <c r="AQ181" s="35">
        <f>'参加校一覧（様式A-2)'!B123</f>
        <v>0</v>
      </c>
      <c r="AR181" s="35">
        <f>WIDECHAR('参加校一覧（様式A-2)'!D123)</f>
      </c>
      <c r="AS181" s="35">
        <f>WIDECHAR('参加校一覧（様式A-2)'!E123)</f>
      </c>
      <c r="AV181" s="60"/>
      <c r="AW181" s="60"/>
    </row>
    <row r="182" spans="1:49" s="18" customFormat="1" ht="17.25">
      <c r="A182" s="297"/>
      <c r="B182" s="299">
        <v>115</v>
      </c>
      <c r="C182" s="299">
        <f t="shared" si="21"/>
      </c>
      <c r="D182" s="300">
        <f>IF(M182=D$65,COUNTIF($M$68:$M182,D$65),"")</f>
      </c>
      <c r="E182" s="300">
        <f>IF(M182=E$65,COUNTIF($M$68:$M182,E$65),"")</f>
      </c>
      <c r="F182" s="175"/>
      <c r="G182" s="176"/>
      <c r="H182" s="191" t="str">
        <f t="shared" si="18"/>
        <v>　</v>
      </c>
      <c r="I182" s="166"/>
      <c r="J182" s="184"/>
      <c r="K182" s="176"/>
      <c r="L182" s="191" t="str">
        <f t="shared" si="19"/>
        <v>　</v>
      </c>
      <c r="M182" s="167"/>
      <c r="N182" s="168"/>
      <c r="O182" s="135"/>
      <c r="P182" s="234">
        <f t="shared" si="15"/>
      </c>
      <c r="Q182" s="134"/>
      <c r="R182" s="135"/>
      <c r="S182" s="240">
        <f t="shared" si="16"/>
      </c>
      <c r="T182" s="160"/>
      <c r="U182" s="136"/>
      <c r="V182" s="137"/>
      <c r="W182" s="234">
        <f t="shared" si="17"/>
      </c>
      <c r="X182" s="160"/>
      <c r="Y182" s="138"/>
      <c r="Z182" s="301"/>
      <c r="AA182" s="302"/>
      <c r="AB182" s="302"/>
      <c r="AC182" s="302"/>
      <c r="AD182" s="302"/>
      <c r="AE182" s="303"/>
      <c r="AF182" s="139"/>
      <c r="AG182" s="197" t="str">
        <f t="shared" si="20"/>
        <v>・</v>
      </c>
      <c r="AH182" s="416">
        <f t="shared" si="22"/>
      </c>
      <c r="AI182" s="417" t="str">
        <f t="shared" si="23"/>
        <v>・</v>
      </c>
      <c r="AJ182" s="418">
        <f t="shared" si="24"/>
      </c>
      <c r="AK182" s="304"/>
      <c r="AP182" s="35" t="str">
        <f>'参加校一覧（様式A-2)'!A124</f>
        <v>115</v>
      </c>
      <c r="AQ182" s="35">
        <f>'参加校一覧（様式A-2)'!B124</f>
        <v>0</v>
      </c>
      <c r="AR182" s="35">
        <f>WIDECHAR('参加校一覧（様式A-2)'!D124)</f>
      </c>
      <c r="AS182" s="35">
        <f>WIDECHAR('参加校一覧（様式A-2)'!E124)</f>
      </c>
      <c r="AV182" s="60"/>
      <c r="AW182" s="60"/>
    </row>
    <row r="183" spans="1:49" s="18" customFormat="1" ht="17.25">
      <c r="A183" s="297"/>
      <c r="B183" s="291">
        <v>116</v>
      </c>
      <c r="C183" s="291">
        <f t="shared" si="21"/>
      </c>
      <c r="D183" s="292">
        <f>IF(M183=D$65,COUNTIF($M$68:$M183,D$65),"")</f>
      </c>
      <c r="E183" s="292">
        <f>IF(M183=E$65,COUNTIF($M$68:$M183,E$65),"")</f>
      </c>
      <c r="F183" s="173"/>
      <c r="G183" s="174"/>
      <c r="H183" s="190" t="str">
        <f t="shared" si="18"/>
        <v>　</v>
      </c>
      <c r="I183" s="164"/>
      <c r="J183" s="183"/>
      <c r="K183" s="174"/>
      <c r="L183" s="190" t="str">
        <f t="shared" si="19"/>
        <v>　</v>
      </c>
      <c r="M183" s="169"/>
      <c r="N183" s="170"/>
      <c r="O183" s="121"/>
      <c r="P183" s="218">
        <f t="shared" si="15"/>
      </c>
      <c r="Q183" s="120"/>
      <c r="R183" s="121"/>
      <c r="S183" s="239">
        <f t="shared" si="16"/>
      </c>
      <c r="T183" s="159"/>
      <c r="U183" s="122"/>
      <c r="V183" s="123"/>
      <c r="W183" s="218">
        <f t="shared" si="17"/>
      </c>
      <c r="X183" s="159"/>
      <c r="Y183" s="119"/>
      <c r="Z183" s="293"/>
      <c r="AA183" s="294"/>
      <c r="AB183" s="294"/>
      <c r="AC183" s="294"/>
      <c r="AD183" s="294"/>
      <c r="AE183" s="295"/>
      <c r="AF183" s="127"/>
      <c r="AG183" s="195" t="str">
        <f t="shared" si="20"/>
        <v>・</v>
      </c>
      <c r="AH183" s="431">
        <f t="shared" si="22"/>
      </c>
      <c r="AI183" s="411" t="str">
        <f t="shared" si="23"/>
        <v>・</v>
      </c>
      <c r="AJ183" s="432">
        <f t="shared" si="24"/>
      </c>
      <c r="AK183" s="305"/>
      <c r="AP183" s="35" t="str">
        <f>'参加校一覧（様式A-2)'!A125</f>
        <v>116</v>
      </c>
      <c r="AQ183" s="35">
        <f>'参加校一覧（様式A-2)'!B125</f>
        <v>0</v>
      </c>
      <c r="AR183" s="35">
        <f>WIDECHAR('参加校一覧（様式A-2)'!D125)</f>
      </c>
      <c r="AS183" s="35">
        <f>WIDECHAR('参加校一覧（様式A-2)'!E125)</f>
      </c>
      <c r="AV183" s="60"/>
      <c r="AW183" s="60"/>
    </row>
    <row r="184" spans="1:49" s="18" customFormat="1" ht="17.25">
      <c r="A184" s="297"/>
      <c r="B184" s="291">
        <v>117</v>
      </c>
      <c r="C184" s="291">
        <f t="shared" si="21"/>
      </c>
      <c r="D184" s="292">
        <f>IF(M184=D$65,COUNTIF($M$68:$M184,D$65),"")</f>
      </c>
      <c r="E184" s="292">
        <f>IF(M184=E$65,COUNTIF($M$68:$M184,E$65),"")</f>
      </c>
      <c r="F184" s="173"/>
      <c r="G184" s="174"/>
      <c r="H184" s="190" t="str">
        <f t="shared" si="18"/>
        <v>　</v>
      </c>
      <c r="I184" s="164"/>
      <c r="J184" s="183"/>
      <c r="K184" s="174"/>
      <c r="L184" s="190" t="str">
        <f t="shared" si="19"/>
        <v>　</v>
      </c>
      <c r="M184" s="164"/>
      <c r="N184" s="165"/>
      <c r="O184" s="121"/>
      <c r="P184" s="218">
        <f t="shared" si="15"/>
      </c>
      <c r="Q184" s="120"/>
      <c r="R184" s="121"/>
      <c r="S184" s="239">
        <f t="shared" si="16"/>
      </c>
      <c r="T184" s="159"/>
      <c r="U184" s="122"/>
      <c r="V184" s="123"/>
      <c r="W184" s="218">
        <f t="shared" si="17"/>
      </c>
      <c r="X184" s="159"/>
      <c r="Y184" s="119"/>
      <c r="Z184" s="293"/>
      <c r="AA184" s="294"/>
      <c r="AB184" s="294"/>
      <c r="AC184" s="294"/>
      <c r="AD184" s="294"/>
      <c r="AE184" s="295"/>
      <c r="AF184" s="130"/>
      <c r="AG184" s="196" t="str">
        <f t="shared" si="20"/>
        <v>・</v>
      </c>
      <c r="AH184" s="413">
        <f t="shared" si="22"/>
      </c>
      <c r="AI184" s="414" t="str">
        <f t="shared" si="23"/>
        <v>・</v>
      </c>
      <c r="AJ184" s="415">
        <f t="shared" si="24"/>
      </c>
      <c r="AK184" s="298"/>
      <c r="AP184" s="35" t="str">
        <f>'参加校一覧（様式A-2)'!A126</f>
        <v>117</v>
      </c>
      <c r="AQ184" s="35">
        <f>'参加校一覧（様式A-2)'!B126</f>
        <v>0</v>
      </c>
      <c r="AR184" s="35">
        <f>WIDECHAR('参加校一覧（様式A-2)'!D126)</f>
      </c>
      <c r="AS184" s="35">
        <f>WIDECHAR('参加校一覧（様式A-2)'!E126)</f>
      </c>
      <c r="AV184" s="60"/>
      <c r="AW184" s="60"/>
    </row>
    <row r="185" spans="1:49" s="18" customFormat="1" ht="17.25">
      <c r="A185" s="297"/>
      <c r="B185" s="291">
        <v>118</v>
      </c>
      <c r="C185" s="291">
        <f t="shared" si="21"/>
      </c>
      <c r="D185" s="292">
        <f>IF(M185=D$65,COUNTIF($M$68:$M185,D$65),"")</f>
      </c>
      <c r="E185" s="292">
        <f>IF(M185=E$65,COUNTIF($M$68:$M185,E$65),"")</f>
      </c>
      <c r="F185" s="173"/>
      <c r="G185" s="174"/>
      <c r="H185" s="190" t="str">
        <f t="shared" si="18"/>
        <v>　</v>
      </c>
      <c r="I185" s="164"/>
      <c r="J185" s="183"/>
      <c r="K185" s="174"/>
      <c r="L185" s="190" t="str">
        <f t="shared" si="19"/>
        <v>　</v>
      </c>
      <c r="M185" s="164"/>
      <c r="N185" s="165"/>
      <c r="O185" s="121"/>
      <c r="P185" s="218">
        <f t="shared" si="15"/>
      </c>
      <c r="Q185" s="120"/>
      <c r="R185" s="121"/>
      <c r="S185" s="239">
        <f t="shared" si="16"/>
      </c>
      <c r="T185" s="159"/>
      <c r="U185" s="122"/>
      <c r="V185" s="123"/>
      <c r="W185" s="218">
        <f t="shared" si="17"/>
      </c>
      <c r="X185" s="159"/>
      <c r="Y185" s="119"/>
      <c r="Z185" s="293"/>
      <c r="AA185" s="294"/>
      <c r="AB185" s="294"/>
      <c r="AC185" s="294"/>
      <c r="AD185" s="294"/>
      <c r="AE185" s="295"/>
      <c r="AF185" s="130"/>
      <c r="AG185" s="196" t="str">
        <f t="shared" si="20"/>
        <v>・</v>
      </c>
      <c r="AH185" s="413">
        <f t="shared" si="22"/>
      </c>
      <c r="AI185" s="414" t="str">
        <f t="shared" si="23"/>
        <v>・</v>
      </c>
      <c r="AJ185" s="415">
        <f t="shared" si="24"/>
      </c>
      <c r="AK185" s="298"/>
      <c r="AP185" s="35" t="str">
        <f>'参加校一覧（様式A-2)'!A127</f>
        <v>118</v>
      </c>
      <c r="AQ185" s="35">
        <f>'参加校一覧（様式A-2)'!B127</f>
        <v>0</v>
      </c>
      <c r="AR185" s="35">
        <f>WIDECHAR('参加校一覧（様式A-2)'!D127)</f>
      </c>
      <c r="AS185" s="35">
        <f>WIDECHAR('参加校一覧（様式A-2)'!E127)</f>
      </c>
      <c r="AV185" s="60"/>
      <c r="AW185" s="60"/>
    </row>
    <row r="186" spans="1:49" s="18" customFormat="1" ht="17.25">
      <c r="A186" s="297"/>
      <c r="B186" s="291">
        <v>119</v>
      </c>
      <c r="C186" s="291">
        <f t="shared" si="21"/>
      </c>
      <c r="D186" s="292">
        <f>IF(M186=D$65,COUNTIF($M$68:$M186,D$65),"")</f>
      </c>
      <c r="E186" s="292">
        <f>IF(M186=E$65,COUNTIF($M$68:$M186,E$65),"")</f>
      </c>
      <c r="F186" s="173"/>
      <c r="G186" s="174"/>
      <c r="H186" s="190" t="str">
        <f t="shared" si="18"/>
        <v>　</v>
      </c>
      <c r="I186" s="164"/>
      <c r="J186" s="183"/>
      <c r="K186" s="174"/>
      <c r="L186" s="190" t="str">
        <f t="shared" si="19"/>
        <v>　</v>
      </c>
      <c r="M186" s="164"/>
      <c r="N186" s="165"/>
      <c r="O186" s="121"/>
      <c r="P186" s="218">
        <f t="shared" si="15"/>
      </c>
      <c r="Q186" s="120"/>
      <c r="R186" s="121"/>
      <c r="S186" s="239">
        <f t="shared" si="16"/>
      </c>
      <c r="T186" s="159"/>
      <c r="U186" s="122"/>
      <c r="V186" s="123"/>
      <c r="W186" s="218">
        <f t="shared" si="17"/>
      </c>
      <c r="X186" s="159"/>
      <c r="Y186" s="119"/>
      <c r="Z186" s="293"/>
      <c r="AA186" s="294"/>
      <c r="AB186" s="294"/>
      <c r="AC186" s="294"/>
      <c r="AD186" s="294"/>
      <c r="AE186" s="295"/>
      <c r="AF186" s="130"/>
      <c r="AG186" s="196" t="str">
        <f t="shared" si="20"/>
        <v>・</v>
      </c>
      <c r="AH186" s="413">
        <f t="shared" si="22"/>
      </c>
      <c r="AI186" s="414" t="str">
        <f t="shared" si="23"/>
        <v>・</v>
      </c>
      <c r="AJ186" s="415">
        <f t="shared" si="24"/>
      </c>
      <c r="AK186" s="298"/>
      <c r="AP186" s="35" t="str">
        <f>'参加校一覧（様式A-2)'!A128</f>
        <v>119</v>
      </c>
      <c r="AQ186" s="35">
        <f>'参加校一覧（様式A-2)'!B128</f>
        <v>0</v>
      </c>
      <c r="AR186" s="35">
        <f>WIDECHAR('参加校一覧（様式A-2)'!D128)</f>
      </c>
      <c r="AS186" s="35">
        <f>WIDECHAR('参加校一覧（様式A-2)'!E128)</f>
      </c>
      <c r="AV186" s="60"/>
      <c r="AW186" s="60"/>
    </row>
    <row r="187" spans="1:49" s="18" customFormat="1" ht="18" thickBot="1">
      <c r="A187" s="297"/>
      <c r="B187" s="306">
        <v>120</v>
      </c>
      <c r="C187" s="306">
        <f t="shared" si="21"/>
      </c>
      <c r="D187" s="307">
        <f>IF(M187=D$65,COUNTIF($M$68:$M187,D$65),"")</f>
      </c>
      <c r="E187" s="307">
        <f>IF(M187=E$65,COUNTIF($M$68:$M187,E$65),"")</f>
      </c>
      <c r="F187" s="177"/>
      <c r="G187" s="178"/>
      <c r="H187" s="192" t="str">
        <f t="shared" si="18"/>
        <v>　</v>
      </c>
      <c r="I187" s="171"/>
      <c r="J187" s="185"/>
      <c r="K187" s="178"/>
      <c r="L187" s="192" t="str">
        <f t="shared" si="19"/>
        <v>　</v>
      </c>
      <c r="M187" s="171"/>
      <c r="N187" s="172"/>
      <c r="O187" s="142"/>
      <c r="P187" s="220">
        <f t="shared" si="15"/>
      </c>
      <c r="Q187" s="141"/>
      <c r="R187" s="142"/>
      <c r="S187" s="241">
        <f t="shared" si="16"/>
      </c>
      <c r="T187" s="161"/>
      <c r="U187" s="143"/>
      <c r="V187" s="144"/>
      <c r="W187" s="220">
        <f t="shared" si="17"/>
      </c>
      <c r="X187" s="161"/>
      <c r="Y187" s="145"/>
      <c r="Z187" s="308"/>
      <c r="AA187" s="309"/>
      <c r="AB187" s="309"/>
      <c r="AC187" s="309"/>
      <c r="AD187" s="309"/>
      <c r="AE187" s="310"/>
      <c r="AF187" s="146"/>
      <c r="AG187" s="199" t="str">
        <f t="shared" si="20"/>
        <v>・</v>
      </c>
      <c r="AH187" s="422">
        <f t="shared" si="22"/>
      </c>
      <c r="AI187" s="423" t="str">
        <f t="shared" si="23"/>
        <v>・</v>
      </c>
      <c r="AJ187" s="424">
        <f t="shared" si="24"/>
      </c>
      <c r="AK187" s="311"/>
      <c r="AP187" s="35" t="str">
        <f>'参加校一覧（様式A-2)'!A129</f>
        <v>120</v>
      </c>
      <c r="AQ187" s="35">
        <f>'参加校一覧（様式A-2)'!B129</f>
        <v>0</v>
      </c>
      <c r="AR187" s="35">
        <f>WIDECHAR('参加校一覧（様式A-2)'!D129)</f>
      </c>
      <c r="AS187" s="35">
        <f>WIDECHAR('参加校一覧（様式A-2)'!E129)</f>
      </c>
      <c r="AV187" s="60"/>
      <c r="AW187" s="60"/>
    </row>
    <row r="188" spans="1:49" s="18" customFormat="1" ht="17.25">
      <c r="A188" s="297"/>
      <c r="B188" s="291">
        <v>121</v>
      </c>
      <c r="C188" s="291">
        <f t="shared" si="21"/>
      </c>
      <c r="D188" s="292">
        <f>IF(M188=D$65,COUNTIF($M$68:$M188,D$65),"")</f>
      </c>
      <c r="E188" s="292">
        <f>IF(M188=E$65,COUNTIF($M$68:$M188,E$65),"")</f>
      </c>
      <c r="F188" s="173"/>
      <c r="G188" s="174"/>
      <c r="H188" s="190" t="str">
        <f t="shared" si="18"/>
        <v>　</v>
      </c>
      <c r="I188" s="164"/>
      <c r="J188" s="183"/>
      <c r="K188" s="174"/>
      <c r="L188" s="190" t="str">
        <f t="shared" si="19"/>
        <v>　</v>
      </c>
      <c r="M188" s="164"/>
      <c r="N188" s="165"/>
      <c r="O188" s="121"/>
      <c r="P188" s="218">
        <f t="shared" si="15"/>
      </c>
      <c r="Q188" s="120"/>
      <c r="R188" s="121"/>
      <c r="S188" s="239">
        <f t="shared" si="16"/>
      </c>
      <c r="T188" s="159"/>
      <c r="U188" s="122"/>
      <c r="V188" s="123"/>
      <c r="W188" s="218">
        <f t="shared" si="17"/>
      </c>
      <c r="X188" s="159"/>
      <c r="Y188" s="119"/>
      <c r="Z188" s="293"/>
      <c r="AA188" s="294"/>
      <c r="AB188" s="294"/>
      <c r="AC188" s="294"/>
      <c r="AD188" s="294"/>
      <c r="AE188" s="295"/>
      <c r="AF188" s="149"/>
      <c r="AG188" s="200" t="str">
        <f t="shared" si="20"/>
        <v>・</v>
      </c>
      <c r="AH188" s="425">
        <f t="shared" si="22"/>
      </c>
      <c r="AI188" s="426" t="str">
        <f t="shared" si="23"/>
        <v>・</v>
      </c>
      <c r="AJ188" s="427">
        <f t="shared" si="24"/>
      </c>
      <c r="AK188" s="312"/>
      <c r="AP188" s="35" t="str">
        <f>'参加校一覧（様式A-2)'!A130</f>
        <v>121</v>
      </c>
      <c r="AQ188" s="35">
        <f>'参加校一覧（様式A-2)'!B130</f>
        <v>0</v>
      </c>
      <c r="AR188" s="35">
        <f>WIDECHAR('参加校一覧（様式A-2)'!D130)</f>
      </c>
      <c r="AS188" s="35">
        <f>WIDECHAR('参加校一覧（様式A-2)'!E130)</f>
      </c>
      <c r="AV188" s="60"/>
      <c r="AW188" s="60"/>
    </row>
    <row r="189" spans="1:49" s="18" customFormat="1" ht="17.25">
      <c r="A189" s="297"/>
      <c r="B189" s="291">
        <v>122</v>
      </c>
      <c r="C189" s="291">
        <f t="shared" si="21"/>
      </c>
      <c r="D189" s="292">
        <f>IF(M189=D$65,COUNTIF($M$68:$M189,D$65),"")</f>
      </c>
      <c r="E189" s="292">
        <f>IF(M189=E$65,COUNTIF($M$68:$M189,E$65),"")</f>
      </c>
      <c r="F189" s="173"/>
      <c r="G189" s="174"/>
      <c r="H189" s="190" t="str">
        <f t="shared" si="18"/>
        <v>　</v>
      </c>
      <c r="I189" s="164"/>
      <c r="J189" s="183"/>
      <c r="K189" s="174"/>
      <c r="L189" s="190" t="str">
        <f t="shared" si="19"/>
        <v>　</v>
      </c>
      <c r="M189" s="164"/>
      <c r="N189" s="165"/>
      <c r="O189" s="121"/>
      <c r="P189" s="218">
        <f t="shared" si="15"/>
      </c>
      <c r="Q189" s="120"/>
      <c r="R189" s="121"/>
      <c r="S189" s="239">
        <f t="shared" si="16"/>
      </c>
      <c r="T189" s="159"/>
      <c r="U189" s="122"/>
      <c r="V189" s="123"/>
      <c r="W189" s="218">
        <f t="shared" si="17"/>
      </c>
      <c r="X189" s="159"/>
      <c r="Y189" s="119"/>
      <c r="Z189" s="293"/>
      <c r="AA189" s="294"/>
      <c r="AB189" s="294"/>
      <c r="AC189" s="294"/>
      <c r="AD189" s="294"/>
      <c r="AE189" s="295"/>
      <c r="AF189" s="130"/>
      <c r="AG189" s="196" t="str">
        <f t="shared" si="20"/>
        <v>・</v>
      </c>
      <c r="AH189" s="413">
        <f t="shared" si="22"/>
      </c>
      <c r="AI189" s="414" t="str">
        <f t="shared" si="23"/>
        <v>・</v>
      </c>
      <c r="AJ189" s="415">
        <f t="shared" si="24"/>
      </c>
      <c r="AK189" s="298"/>
      <c r="AP189" s="35" t="str">
        <f>'参加校一覧（様式A-2)'!A131</f>
        <v>122</v>
      </c>
      <c r="AQ189" s="35">
        <f>'参加校一覧（様式A-2)'!B131</f>
        <v>0</v>
      </c>
      <c r="AR189" s="35">
        <f>WIDECHAR('参加校一覧（様式A-2)'!D131)</f>
      </c>
      <c r="AS189" s="35">
        <f>WIDECHAR('参加校一覧（様式A-2)'!E131)</f>
      </c>
      <c r="AV189" s="60"/>
      <c r="AW189" s="60"/>
    </row>
    <row r="190" spans="1:49" s="18" customFormat="1" ht="17.25">
      <c r="A190" s="297"/>
      <c r="B190" s="291">
        <v>123</v>
      </c>
      <c r="C190" s="291">
        <f t="shared" si="21"/>
      </c>
      <c r="D190" s="292">
        <f>IF(M190=D$65,COUNTIF($M$68:$M190,D$65),"")</f>
      </c>
      <c r="E190" s="292">
        <f>IF(M190=E$65,COUNTIF($M$68:$M190,E$65),"")</f>
      </c>
      <c r="F190" s="173"/>
      <c r="G190" s="174"/>
      <c r="H190" s="190" t="str">
        <f t="shared" si="18"/>
        <v>　</v>
      </c>
      <c r="I190" s="164"/>
      <c r="J190" s="183"/>
      <c r="K190" s="174"/>
      <c r="L190" s="190" t="str">
        <f t="shared" si="19"/>
        <v>　</v>
      </c>
      <c r="M190" s="164"/>
      <c r="N190" s="165"/>
      <c r="O190" s="121"/>
      <c r="P190" s="218">
        <f t="shared" si="15"/>
      </c>
      <c r="Q190" s="120"/>
      <c r="R190" s="121"/>
      <c r="S190" s="239">
        <f t="shared" si="16"/>
      </c>
      <c r="T190" s="159"/>
      <c r="U190" s="122"/>
      <c r="V190" s="123"/>
      <c r="W190" s="218">
        <f t="shared" si="17"/>
      </c>
      <c r="X190" s="159"/>
      <c r="Y190" s="119"/>
      <c r="Z190" s="293"/>
      <c r="AA190" s="294"/>
      <c r="AB190" s="294"/>
      <c r="AC190" s="294"/>
      <c r="AD190" s="294"/>
      <c r="AE190" s="295"/>
      <c r="AF190" s="130"/>
      <c r="AG190" s="196" t="str">
        <f t="shared" si="20"/>
        <v>・</v>
      </c>
      <c r="AH190" s="413">
        <f t="shared" si="22"/>
      </c>
      <c r="AI190" s="414" t="str">
        <f t="shared" si="23"/>
        <v>・</v>
      </c>
      <c r="AJ190" s="415">
        <f t="shared" si="24"/>
      </c>
      <c r="AK190" s="298"/>
      <c r="AP190" s="35" t="str">
        <f>'参加校一覧（様式A-2)'!A132</f>
        <v>123</v>
      </c>
      <c r="AQ190" s="35">
        <f>'参加校一覧（様式A-2)'!B132</f>
        <v>0</v>
      </c>
      <c r="AR190" s="35">
        <f>WIDECHAR('参加校一覧（様式A-2)'!D132)</f>
      </c>
      <c r="AS190" s="35">
        <f>WIDECHAR('参加校一覧（様式A-2)'!E132)</f>
      </c>
      <c r="AV190" s="60"/>
      <c r="AW190" s="60"/>
    </row>
    <row r="191" spans="1:49" s="18" customFormat="1" ht="17.25">
      <c r="A191" s="297"/>
      <c r="B191" s="291">
        <v>124</v>
      </c>
      <c r="C191" s="291">
        <f t="shared" si="21"/>
      </c>
      <c r="D191" s="292">
        <f>IF(M191=D$65,COUNTIF($M$68:$M191,D$65),"")</f>
      </c>
      <c r="E191" s="292">
        <f>IF(M191=E$65,COUNTIF($M$68:$M191,E$65),"")</f>
      </c>
      <c r="F191" s="173"/>
      <c r="G191" s="174"/>
      <c r="H191" s="190" t="str">
        <f t="shared" si="18"/>
        <v>　</v>
      </c>
      <c r="I191" s="164"/>
      <c r="J191" s="183"/>
      <c r="K191" s="174"/>
      <c r="L191" s="190" t="str">
        <f t="shared" si="19"/>
        <v>　</v>
      </c>
      <c r="M191" s="164"/>
      <c r="N191" s="165"/>
      <c r="O191" s="121"/>
      <c r="P191" s="218">
        <f t="shared" si="15"/>
      </c>
      <c r="Q191" s="120"/>
      <c r="R191" s="121"/>
      <c r="S191" s="239">
        <f t="shared" si="16"/>
      </c>
      <c r="T191" s="159"/>
      <c r="U191" s="122"/>
      <c r="V191" s="123"/>
      <c r="W191" s="218">
        <f t="shared" si="17"/>
      </c>
      <c r="X191" s="159"/>
      <c r="Y191" s="119"/>
      <c r="Z191" s="293"/>
      <c r="AA191" s="294"/>
      <c r="AB191" s="294"/>
      <c r="AC191" s="294"/>
      <c r="AD191" s="294"/>
      <c r="AE191" s="295"/>
      <c r="AF191" s="130"/>
      <c r="AG191" s="196" t="str">
        <f t="shared" si="20"/>
        <v>・</v>
      </c>
      <c r="AH191" s="413">
        <f t="shared" si="22"/>
      </c>
      <c r="AI191" s="414" t="str">
        <f t="shared" si="23"/>
        <v>・</v>
      </c>
      <c r="AJ191" s="415">
        <f t="shared" si="24"/>
      </c>
      <c r="AK191" s="298"/>
      <c r="AP191" s="35" t="str">
        <f>'参加校一覧（様式A-2)'!A133</f>
        <v>124</v>
      </c>
      <c r="AQ191" s="35">
        <f>'参加校一覧（様式A-2)'!B133</f>
        <v>0</v>
      </c>
      <c r="AR191" s="35">
        <f>WIDECHAR('参加校一覧（様式A-2)'!D133)</f>
      </c>
      <c r="AS191" s="35">
        <f>WIDECHAR('参加校一覧（様式A-2)'!E133)</f>
      </c>
      <c r="AV191" s="60"/>
      <c r="AW191" s="60"/>
    </row>
    <row r="192" spans="1:49" s="18" customFormat="1" ht="17.25">
      <c r="A192" s="297"/>
      <c r="B192" s="299">
        <v>125</v>
      </c>
      <c r="C192" s="299">
        <f t="shared" si="21"/>
      </c>
      <c r="D192" s="300">
        <f>IF(M192=D$65,COUNTIF($M$68:$M192,D$65),"")</f>
      </c>
      <c r="E192" s="300">
        <f>IF(M192=E$65,COUNTIF($M$68:$M192,E$65),"")</f>
      </c>
      <c r="F192" s="175"/>
      <c r="G192" s="176"/>
      <c r="H192" s="191" t="str">
        <f t="shared" si="18"/>
        <v>　</v>
      </c>
      <c r="I192" s="166"/>
      <c r="J192" s="184"/>
      <c r="K192" s="176"/>
      <c r="L192" s="191" t="str">
        <f t="shared" si="19"/>
        <v>　</v>
      </c>
      <c r="M192" s="167"/>
      <c r="N192" s="168"/>
      <c r="O192" s="135"/>
      <c r="P192" s="219">
        <f t="shared" si="15"/>
      </c>
      <c r="Q192" s="134"/>
      <c r="R192" s="135"/>
      <c r="S192" s="240">
        <f t="shared" si="16"/>
      </c>
      <c r="T192" s="160"/>
      <c r="U192" s="136"/>
      <c r="V192" s="137"/>
      <c r="W192" s="234">
        <f t="shared" si="17"/>
      </c>
      <c r="X192" s="160"/>
      <c r="Y192" s="138"/>
      <c r="Z192" s="301"/>
      <c r="AA192" s="302"/>
      <c r="AB192" s="302"/>
      <c r="AC192" s="302"/>
      <c r="AD192" s="302"/>
      <c r="AE192" s="303"/>
      <c r="AF192" s="139"/>
      <c r="AG192" s="197" t="str">
        <f t="shared" si="20"/>
        <v>・</v>
      </c>
      <c r="AH192" s="416">
        <f t="shared" si="22"/>
      </c>
      <c r="AI192" s="417" t="str">
        <f t="shared" si="23"/>
        <v>・</v>
      </c>
      <c r="AJ192" s="418">
        <f t="shared" si="24"/>
      </c>
      <c r="AK192" s="304"/>
      <c r="AP192" s="35" t="str">
        <f>'参加校一覧（様式A-2)'!A134</f>
        <v>125</v>
      </c>
      <c r="AQ192" s="35">
        <f>'参加校一覧（様式A-2)'!B134</f>
        <v>0</v>
      </c>
      <c r="AR192" s="35">
        <f>WIDECHAR('参加校一覧（様式A-2)'!D134)</f>
      </c>
      <c r="AS192" s="35">
        <f>WIDECHAR('参加校一覧（様式A-2)'!E134)</f>
      </c>
      <c r="AV192" s="60"/>
      <c r="AW192" s="60"/>
    </row>
    <row r="193" spans="1:49" s="18" customFormat="1" ht="17.25">
      <c r="A193" s="297"/>
      <c r="B193" s="291">
        <v>126</v>
      </c>
      <c r="C193" s="291">
        <f t="shared" si="21"/>
      </c>
      <c r="D193" s="292">
        <f>IF(M193=D$65,COUNTIF($M$68:$M193,D$65),"")</f>
      </c>
      <c r="E193" s="292">
        <f>IF(M193=E$65,COUNTIF($M$68:$M193,E$65),"")</f>
      </c>
      <c r="F193" s="173"/>
      <c r="G193" s="174"/>
      <c r="H193" s="190" t="str">
        <f t="shared" si="18"/>
        <v>　</v>
      </c>
      <c r="I193" s="164"/>
      <c r="J193" s="183"/>
      <c r="K193" s="174"/>
      <c r="L193" s="190" t="str">
        <f t="shared" si="19"/>
        <v>　</v>
      </c>
      <c r="M193" s="169"/>
      <c r="N193" s="170"/>
      <c r="O193" s="121"/>
      <c r="P193" s="233">
        <f t="shared" si="15"/>
      </c>
      <c r="Q193" s="120"/>
      <c r="R193" s="121"/>
      <c r="S193" s="239">
        <f t="shared" si="16"/>
      </c>
      <c r="T193" s="159"/>
      <c r="U193" s="122"/>
      <c r="V193" s="123"/>
      <c r="W193" s="218">
        <f t="shared" si="17"/>
      </c>
      <c r="X193" s="159"/>
      <c r="Y193" s="119"/>
      <c r="Z193" s="293"/>
      <c r="AA193" s="294"/>
      <c r="AB193" s="294"/>
      <c r="AC193" s="294"/>
      <c r="AD193" s="294"/>
      <c r="AE193" s="295"/>
      <c r="AF193" s="140"/>
      <c r="AG193" s="198" t="str">
        <f t="shared" si="20"/>
        <v>・</v>
      </c>
      <c r="AH193" s="419">
        <f t="shared" si="22"/>
      </c>
      <c r="AI193" s="420" t="str">
        <f t="shared" si="23"/>
        <v>・</v>
      </c>
      <c r="AJ193" s="421">
        <f t="shared" si="24"/>
      </c>
      <c r="AK193" s="305"/>
      <c r="AP193" s="35" t="str">
        <f>'参加校一覧（様式A-2)'!A135</f>
        <v>126</v>
      </c>
      <c r="AQ193" s="35">
        <f>'参加校一覧（様式A-2)'!B135</f>
        <v>0</v>
      </c>
      <c r="AR193" s="35">
        <f>WIDECHAR('参加校一覧（様式A-2)'!D135)</f>
      </c>
      <c r="AS193" s="35">
        <f>WIDECHAR('参加校一覧（様式A-2)'!E135)</f>
      </c>
      <c r="AV193" s="60"/>
      <c r="AW193" s="60"/>
    </row>
    <row r="194" spans="1:49" s="18" customFormat="1" ht="17.25">
      <c r="A194" s="297"/>
      <c r="B194" s="291">
        <v>127</v>
      </c>
      <c r="C194" s="291">
        <f t="shared" si="21"/>
      </c>
      <c r="D194" s="292">
        <f>IF(M194=D$65,COUNTIF($M$68:$M194,D$65),"")</f>
      </c>
      <c r="E194" s="292">
        <f>IF(M194=E$65,COUNTIF($M$68:$M194,E$65),"")</f>
      </c>
      <c r="F194" s="173"/>
      <c r="G194" s="174"/>
      <c r="H194" s="190" t="str">
        <f t="shared" si="18"/>
        <v>　</v>
      </c>
      <c r="I194" s="164"/>
      <c r="J194" s="183"/>
      <c r="K194" s="174"/>
      <c r="L194" s="190" t="str">
        <f t="shared" si="19"/>
        <v>　</v>
      </c>
      <c r="M194" s="164"/>
      <c r="N194" s="165"/>
      <c r="O194" s="121"/>
      <c r="P194" s="218">
        <f aca="true" t="shared" si="25" ref="P194:P257">IF(O194&lt;&gt;"",$S$18,"")</f>
      </c>
      <c r="Q194" s="120"/>
      <c r="R194" s="121"/>
      <c r="S194" s="239">
        <f aca="true" t="shared" si="26" ref="S194:S257">IF(R194="","",VLOOKUP(R194,$R$3:$S$17,2,FALSE))</f>
      </c>
      <c r="T194" s="159"/>
      <c r="U194" s="122"/>
      <c r="V194" s="123"/>
      <c r="W194" s="218">
        <f aca="true" t="shared" si="27" ref="W194:W257">IF(V194="","",VLOOKUP(V194,$R$3:$S$17,2,FALSE))</f>
      </c>
      <c r="X194" s="159"/>
      <c r="Y194" s="119"/>
      <c r="Z194" s="293"/>
      <c r="AA194" s="294"/>
      <c r="AB194" s="294"/>
      <c r="AC194" s="294"/>
      <c r="AD194" s="294"/>
      <c r="AE194" s="295"/>
      <c r="AF194" s="130"/>
      <c r="AG194" s="196" t="str">
        <f t="shared" si="20"/>
        <v>・</v>
      </c>
      <c r="AH194" s="413">
        <f t="shared" si="22"/>
      </c>
      <c r="AI194" s="414" t="str">
        <f t="shared" si="23"/>
        <v>・</v>
      </c>
      <c r="AJ194" s="415">
        <f t="shared" si="24"/>
      </c>
      <c r="AK194" s="298"/>
      <c r="AP194" s="35" t="str">
        <f>'参加校一覧（様式A-2)'!A136</f>
        <v>127</v>
      </c>
      <c r="AQ194" s="35">
        <f>'参加校一覧（様式A-2)'!B136</f>
        <v>0</v>
      </c>
      <c r="AR194" s="35">
        <f>WIDECHAR('参加校一覧（様式A-2)'!D136)</f>
      </c>
      <c r="AS194" s="35">
        <f>WIDECHAR('参加校一覧（様式A-2)'!E136)</f>
      </c>
      <c r="AV194" s="60"/>
      <c r="AW194" s="60"/>
    </row>
    <row r="195" spans="1:49" s="18" customFormat="1" ht="17.25">
      <c r="A195" s="297"/>
      <c r="B195" s="291">
        <v>128</v>
      </c>
      <c r="C195" s="291">
        <f t="shared" si="21"/>
      </c>
      <c r="D195" s="292">
        <f>IF(M195=D$65,COUNTIF($M$68:$M195,D$65),"")</f>
      </c>
      <c r="E195" s="292">
        <f>IF(M195=E$65,COUNTIF($M$68:$M195,E$65),"")</f>
      </c>
      <c r="F195" s="173"/>
      <c r="G195" s="174"/>
      <c r="H195" s="190" t="str">
        <f aca="true" t="shared" si="28" ref="H195:H258">TRIM(F195)&amp;"　"&amp;TRIM(G195)</f>
        <v>　</v>
      </c>
      <c r="I195" s="164"/>
      <c r="J195" s="183"/>
      <c r="K195" s="174"/>
      <c r="L195" s="190" t="str">
        <f aca="true" t="shared" si="29" ref="L195:L258">WIDECHAR(J195)&amp;"　"&amp;WIDECHAR(K195)</f>
        <v>　</v>
      </c>
      <c r="M195" s="164"/>
      <c r="N195" s="165"/>
      <c r="O195" s="121"/>
      <c r="P195" s="218">
        <f t="shared" si="25"/>
      </c>
      <c r="Q195" s="120"/>
      <c r="R195" s="121"/>
      <c r="S195" s="239">
        <f t="shared" si="26"/>
      </c>
      <c r="T195" s="159"/>
      <c r="U195" s="122"/>
      <c r="V195" s="123"/>
      <c r="W195" s="218">
        <f t="shared" si="27"/>
      </c>
      <c r="X195" s="159"/>
      <c r="Y195" s="119"/>
      <c r="Z195" s="293"/>
      <c r="AA195" s="294"/>
      <c r="AB195" s="294"/>
      <c r="AC195" s="294"/>
      <c r="AD195" s="294"/>
      <c r="AE195" s="295"/>
      <c r="AF195" s="130"/>
      <c r="AG195" s="196" t="str">
        <f aca="true" t="shared" si="30" ref="AG195:AG258">J$61&amp;"・"&amp;AF195</f>
        <v>・</v>
      </c>
      <c r="AH195" s="413">
        <f t="shared" si="22"/>
      </c>
      <c r="AI195" s="414" t="str">
        <f t="shared" si="23"/>
        <v>・</v>
      </c>
      <c r="AJ195" s="415">
        <f t="shared" si="24"/>
      </c>
      <c r="AK195" s="298"/>
      <c r="AP195" s="35" t="str">
        <f>'参加校一覧（様式A-2)'!A137</f>
        <v>128</v>
      </c>
      <c r="AQ195" s="35">
        <f>'参加校一覧（様式A-2)'!B137</f>
        <v>0</v>
      </c>
      <c r="AR195" s="35">
        <f>WIDECHAR('参加校一覧（様式A-2)'!D137)</f>
      </c>
      <c r="AS195" s="35">
        <f>WIDECHAR('参加校一覧（様式A-2)'!E137)</f>
      </c>
      <c r="AV195" s="60"/>
      <c r="AW195" s="60"/>
    </row>
    <row r="196" spans="1:49" s="18" customFormat="1" ht="17.25">
      <c r="A196" s="297"/>
      <c r="B196" s="291">
        <v>129</v>
      </c>
      <c r="C196" s="291">
        <f t="shared" si="21"/>
      </c>
      <c r="D196" s="292">
        <f>IF(M196=D$65,COUNTIF($M$68:$M196,D$65),"")</f>
      </c>
      <c r="E196" s="292">
        <f>IF(M196=E$65,COUNTIF($M$68:$M196,E$65),"")</f>
      </c>
      <c r="F196" s="173"/>
      <c r="G196" s="174"/>
      <c r="H196" s="190" t="str">
        <f t="shared" si="28"/>
        <v>　</v>
      </c>
      <c r="I196" s="164"/>
      <c r="J196" s="183"/>
      <c r="K196" s="174"/>
      <c r="L196" s="190" t="str">
        <f t="shared" si="29"/>
        <v>　</v>
      </c>
      <c r="M196" s="164"/>
      <c r="N196" s="165"/>
      <c r="O196" s="121"/>
      <c r="P196" s="218">
        <f t="shared" si="25"/>
      </c>
      <c r="Q196" s="120"/>
      <c r="R196" s="121"/>
      <c r="S196" s="239">
        <f t="shared" si="26"/>
      </c>
      <c r="T196" s="159"/>
      <c r="U196" s="122"/>
      <c r="V196" s="123"/>
      <c r="W196" s="218">
        <f t="shared" si="27"/>
      </c>
      <c r="X196" s="159"/>
      <c r="Y196" s="119"/>
      <c r="Z196" s="293"/>
      <c r="AA196" s="294"/>
      <c r="AB196" s="294"/>
      <c r="AC196" s="294"/>
      <c r="AD196" s="294"/>
      <c r="AE196" s="295"/>
      <c r="AF196" s="130"/>
      <c r="AG196" s="196" t="str">
        <f t="shared" si="30"/>
        <v>・</v>
      </c>
      <c r="AH196" s="413">
        <f t="shared" si="22"/>
      </c>
      <c r="AI196" s="414" t="str">
        <f t="shared" si="23"/>
        <v>・</v>
      </c>
      <c r="AJ196" s="415">
        <f t="shared" si="24"/>
      </c>
      <c r="AK196" s="298"/>
      <c r="AP196" s="35" t="str">
        <f>'参加校一覧（様式A-2)'!A138</f>
        <v>129</v>
      </c>
      <c r="AQ196" s="35">
        <f>'参加校一覧（様式A-2)'!B138</f>
        <v>0</v>
      </c>
      <c r="AR196" s="35">
        <f>WIDECHAR('参加校一覧（様式A-2)'!D138)</f>
      </c>
      <c r="AS196" s="35">
        <f>WIDECHAR('参加校一覧（様式A-2)'!E138)</f>
      </c>
      <c r="AV196" s="60"/>
      <c r="AW196" s="60"/>
    </row>
    <row r="197" spans="1:49" s="18" customFormat="1" ht="18" thickBot="1">
      <c r="A197" s="297"/>
      <c r="B197" s="306">
        <v>130</v>
      </c>
      <c r="C197" s="306">
        <f aca="true" t="shared" si="31" ref="C197:C260">IF(M197="","",J$60*100+SUM(D197:E197))</f>
      </c>
      <c r="D197" s="307">
        <f>IF(M197=D$65,COUNTIF($M$68:$M197,D$65),"")</f>
      </c>
      <c r="E197" s="307">
        <f>IF(M197=E$65,COUNTIF($M$68:$M197,E$65),"")</f>
      </c>
      <c r="F197" s="177"/>
      <c r="G197" s="178"/>
      <c r="H197" s="192" t="str">
        <f t="shared" si="28"/>
        <v>　</v>
      </c>
      <c r="I197" s="171"/>
      <c r="J197" s="185"/>
      <c r="K197" s="178"/>
      <c r="L197" s="192" t="str">
        <f t="shared" si="29"/>
        <v>　</v>
      </c>
      <c r="M197" s="171"/>
      <c r="N197" s="172"/>
      <c r="O197" s="142"/>
      <c r="P197" s="220">
        <f t="shared" si="25"/>
      </c>
      <c r="Q197" s="141"/>
      <c r="R197" s="142"/>
      <c r="S197" s="241">
        <f t="shared" si="26"/>
      </c>
      <c r="T197" s="161"/>
      <c r="U197" s="143"/>
      <c r="V197" s="144"/>
      <c r="W197" s="220">
        <f t="shared" si="27"/>
      </c>
      <c r="X197" s="161"/>
      <c r="Y197" s="145"/>
      <c r="Z197" s="308"/>
      <c r="AA197" s="309"/>
      <c r="AB197" s="309"/>
      <c r="AC197" s="309"/>
      <c r="AD197" s="309"/>
      <c r="AE197" s="310"/>
      <c r="AF197" s="146"/>
      <c r="AG197" s="199" t="str">
        <f t="shared" si="30"/>
        <v>・</v>
      </c>
      <c r="AH197" s="422">
        <f aca="true" t="shared" si="32" ref="AH197:AH260">IF($AF197="","",VLOOKUP($AF197,$AQ$68:$AS$267,AH$58,FALSE))</f>
      </c>
      <c r="AI197" s="423" t="str">
        <f aca="true" t="shared" si="33" ref="AI197:AI260">L$61&amp;"・"&amp;AH197</f>
        <v>・</v>
      </c>
      <c r="AJ197" s="424">
        <f aca="true" t="shared" si="34" ref="AJ197:AJ260">IF($AF197="","",VLOOKUP($AF197,$AQ$68:$AS$267,AJ$58,FALSE))</f>
      </c>
      <c r="AK197" s="311"/>
      <c r="AP197" s="35" t="str">
        <f>'参加校一覧（様式A-2)'!A139</f>
        <v>130</v>
      </c>
      <c r="AQ197" s="35">
        <f>'参加校一覧（様式A-2)'!B139</f>
        <v>0</v>
      </c>
      <c r="AR197" s="35">
        <f>WIDECHAR('参加校一覧（様式A-2)'!D139)</f>
      </c>
      <c r="AS197" s="35">
        <f>WIDECHAR('参加校一覧（様式A-2)'!E139)</f>
      </c>
      <c r="AV197" s="60"/>
      <c r="AW197" s="60"/>
    </row>
    <row r="198" spans="1:49" s="18" customFormat="1" ht="17.25">
      <c r="A198" s="297"/>
      <c r="B198" s="291">
        <v>131</v>
      </c>
      <c r="C198" s="291">
        <f t="shared" si="31"/>
      </c>
      <c r="D198" s="292">
        <f>IF(M198=D$65,COUNTIF($M$68:$M198,D$65),"")</f>
      </c>
      <c r="E198" s="292">
        <f>IF(M198=E$65,COUNTIF($M$68:$M198,E$65),"")</f>
      </c>
      <c r="F198" s="173"/>
      <c r="G198" s="174"/>
      <c r="H198" s="190" t="str">
        <f t="shared" si="28"/>
        <v>　</v>
      </c>
      <c r="I198" s="164"/>
      <c r="J198" s="183"/>
      <c r="K198" s="174"/>
      <c r="L198" s="190" t="str">
        <f t="shared" si="29"/>
        <v>　</v>
      </c>
      <c r="M198" s="164"/>
      <c r="N198" s="165"/>
      <c r="O198" s="121"/>
      <c r="P198" s="218">
        <f t="shared" si="25"/>
      </c>
      <c r="Q198" s="120"/>
      <c r="R198" s="121"/>
      <c r="S198" s="239">
        <f t="shared" si="26"/>
      </c>
      <c r="T198" s="159"/>
      <c r="U198" s="122"/>
      <c r="V198" s="123"/>
      <c r="W198" s="218">
        <f t="shared" si="27"/>
      </c>
      <c r="X198" s="159"/>
      <c r="Y198" s="119"/>
      <c r="Z198" s="293"/>
      <c r="AA198" s="294"/>
      <c r="AB198" s="294"/>
      <c r="AC198" s="294"/>
      <c r="AD198" s="294"/>
      <c r="AE198" s="295"/>
      <c r="AF198" s="149"/>
      <c r="AG198" s="200" t="str">
        <f t="shared" si="30"/>
        <v>・</v>
      </c>
      <c r="AH198" s="425">
        <f t="shared" si="32"/>
      </c>
      <c r="AI198" s="426" t="str">
        <f t="shared" si="33"/>
        <v>・</v>
      </c>
      <c r="AJ198" s="427">
        <f t="shared" si="34"/>
      </c>
      <c r="AK198" s="312"/>
      <c r="AP198" s="35" t="str">
        <f>'参加校一覧（様式A-2)'!A140</f>
        <v>131</v>
      </c>
      <c r="AQ198" s="35">
        <f>'参加校一覧（様式A-2)'!B140</f>
        <v>0</v>
      </c>
      <c r="AR198" s="35">
        <f>WIDECHAR('参加校一覧（様式A-2)'!D140)</f>
      </c>
      <c r="AS198" s="35">
        <f>WIDECHAR('参加校一覧（様式A-2)'!E140)</f>
      </c>
      <c r="AV198" s="60"/>
      <c r="AW198" s="60"/>
    </row>
    <row r="199" spans="1:49" s="18" customFormat="1" ht="17.25">
      <c r="A199" s="297"/>
      <c r="B199" s="291">
        <v>132</v>
      </c>
      <c r="C199" s="291">
        <f t="shared" si="31"/>
      </c>
      <c r="D199" s="292">
        <f>IF(M199=D$65,COUNTIF($M$68:$M199,D$65),"")</f>
      </c>
      <c r="E199" s="292">
        <f>IF(M199=E$65,COUNTIF($M$68:$M199,E$65),"")</f>
      </c>
      <c r="F199" s="173"/>
      <c r="G199" s="174"/>
      <c r="H199" s="190" t="str">
        <f t="shared" si="28"/>
        <v>　</v>
      </c>
      <c r="I199" s="164"/>
      <c r="J199" s="183"/>
      <c r="K199" s="174"/>
      <c r="L199" s="190" t="str">
        <f t="shared" si="29"/>
        <v>　</v>
      </c>
      <c r="M199" s="164"/>
      <c r="N199" s="165"/>
      <c r="O199" s="121"/>
      <c r="P199" s="218">
        <f t="shared" si="25"/>
      </c>
      <c r="Q199" s="120"/>
      <c r="R199" s="121"/>
      <c r="S199" s="239">
        <f t="shared" si="26"/>
      </c>
      <c r="T199" s="159"/>
      <c r="U199" s="122"/>
      <c r="V199" s="123"/>
      <c r="W199" s="218">
        <f t="shared" si="27"/>
      </c>
      <c r="X199" s="159"/>
      <c r="Y199" s="119"/>
      <c r="Z199" s="293"/>
      <c r="AA199" s="294"/>
      <c r="AB199" s="294"/>
      <c r="AC199" s="294"/>
      <c r="AD199" s="294"/>
      <c r="AE199" s="295"/>
      <c r="AF199" s="130"/>
      <c r="AG199" s="196" t="str">
        <f t="shared" si="30"/>
        <v>・</v>
      </c>
      <c r="AH199" s="413">
        <f t="shared" si="32"/>
      </c>
      <c r="AI199" s="414" t="str">
        <f t="shared" si="33"/>
        <v>・</v>
      </c>
      <c r="AJ199" s="415">
        <f t="shared" si="34"/>
      </c>
      <c r="AK199" s="298"/>
      <c r="AP199" s="35" t="str">
        <f>'参加校一覧（様式A-2)'!A141</f>
        <v>132</v>
      </c>
      <c r="AQ199" s="35">
        <f>'参加校一覧（様式A-2)'!B141</f>
        <v>0</v>
      </c>
      <c r="AR199" s="35">
        <f>WIDECHAR('参加校一覧（様式A-2)'!D141)</f>
      </c>
      <c r="AS199" s="35">
        <f>WIDECHAR('参加校一覧（様式A-2)'!E141)</f>
      </c>
      <c r="AV199" s="60"/>
      <c r="AW199" s="60"/>
    </row>
    <row r="200" spans="1:49" s="18" customFormat="1" ht="17.25">
      <c r="A200" s="297"/>
      <c r="B200" s="291">
        <v>133</v>
      </c>
      <c r="C200" s="291">
        <f t="shared" si="31"/>
      </c>
      <c r="D200" s="292">
        <f>IF(M200=D$65,COUNTIF($M$68:$M200,D$65),"")</f>
      </c>
      <c r="E200" s="292">
        <f>IF(M200=E$65,COUNTIF($M$68:$M200,E$65),"")</f>
      </c>
      <c r="F200" s="173"/>
      <c r="G200" s="174"/>
      <c r="H200" s="190" t="str">
        <f t="shared" si="28"/>
        <v>　</v>
      </c>
      <c r="I200" s="164"/>
      <c r="J200" s="183"/>
      <c r="K200" s="174"/>
      <c r="L200" s="190" t="str">
        <f t="shared" si="29"/>
        <v>　</v>
      </c>
      <c r="M200" s="164"/>
      <c r="N200" s="165"/>
      <c r="O200" s="121"/>
      <c r="P200" s="218">
        <f t="shared" si="25"/>
      </c>
      <c r="Q200" s="120"/>
      <c r="R200" s="121"/>
      <c r="S200" s="239">
        <f t="shared" si="26"/>
      </c>
      <c r="T200" s="159"/>
      <c r="U200" s="122"/>
      <c r="V200" s="123"/>
      <c r="W200" s="218">
        <f t="shared" si="27"/>
      </c>
      <c r="X200" s="159"/>
      <c r="Y200" s="119"/>
      <c r="Z200" s="293"/>
      <c r="AA200" s="294"/>
      <c r="AB200" s="294"/>
      <c r="AC200" s="294"/>
      <c r="AD200" s="294"/>
      <c r="AE200" s="295"/>
      <c r="AF200" s="130"/>
      <c r="AG200" s="196" t="str">
        <f t="shared" si="30"/>
        <v>・</v>
      </c>
      <c r="AH200" s="413">
        <f t="shared" si="32"/>
      </c>
      <c r="AI200" s="414" t="str">
        <f t="shared" si="33"/>
        <v>・</v>
      </c>
      <c r="AJ200" s="415">
        <f t="shared" si="34"/>
      </c>
      <c r="AK200" s="298"/>
      <c r="AP200" s="35" t="str">
        <f>'参加校一覧（様式A-2)'!A142</f>
        <v>133</v>
      </c>
      <c r="AQ200" s="35">
        <f>'参加校一覧（様式A-2)'!B142</f>
        <v>0</v>
      </c>
      <c r="AR200" s="35">
        <f>WIDECHAR('参加校一覧（様式A-2)'!D142)</f>
      </c>
      <c r="AS200" s="35">
        <f>WIDECHAR('参加校一覧（様式A-2)'!E142)</f>
      </c>
      <c r="AV200" s="60"/>
      <c r="AW200" s="60"/>
    </row>
    <row r="201" spans="1:49" s="18" customFormat="1" ht="17.25">
      <c r="A201" s="297"/>
      <c r="B201" s="291">
        <v>134</v>
      </c>
      <c r="C201" s="291">
        <f t="shared" si="31"/>
      </c>
      <c r="D201" s="292">
        <f>IF(M201=D$65,COUNTIF($M$68:$M201,D$65),"")</f>
      </c>
      <c r="E201" s="292">
        <f>IF(M201=E$65,COUNTIF($M$68:$M201,E$65),"")</f>
      </c>
      <c r="F201" s="173"/>
      <c r="G201" s="174"/>
      <c r="H201" s="190" t="str">
        <f t="shared" si="28"/>
        <v>　</v>
      </c>
      <c r="I201" s="164"/>
      <c r="J201" s="183"/>
      <c r="K201" s="174"/>
      <c r="L201" s="190" t="str">
        <f t="shared" si="29"/>
        <v>　</v>
      </c>
      <c r="M201" s="164"/>
      <c r="N201" s="165"/>
      <c r="O201" s="121"/>
      <c r="P201" s="218">
        <f t="shared" si="25"/>
      </c>
      <c r="Q201" s="120"/>
      <c r="R201" s="121"/>
      <c r="S201" s="239">
        <f t="shared" si="26"/>
      </c>
      <c r="T201" s="159"/>
      <c r="U201" s="122"/>
      <c r="V201" s="123"/>
      <c r="W201" s="218">
        <f t="shared" si="27"/>
      </c>
      <c r="X201" s="159"/>
      <c r="Y201" s="119"/>
      <c r="Z201" s="293"/>
      <c r="AA201" s="294"/>
      <c r="AB201" s="294"/>
      <c r="AC201" s="294"/>
      <c r="AD201" s="294"/>
      <c r="AE201" s="295"/>
      <c r="AF201" s="130"/>
      <c r="AG201" s="196" t="str">
        <f t="shared" si="30"/>
        <v>・</v>
      </c>
      <c r="AH201" s="413">
        <f t="shared" si="32"/>
      </c>
      <c r="AI201" s="414" t="str">
        <f t="shared" si="33"/>
        <v>・</v>
      </c>
      <c r="AJ201" s="415">
        <f t="shared" si="34"/>
      </c>
      <c r="AK201" s="298"/>
      <c r="AP201" s="35" t="str">
        <f>'参加校一覧（様式A-2)'!A143</f>
        <v>134</v>
      </c>
      <c r="AQ201" s="35">
        <f>'参加校一覧（様式A-2)'!B143</f>
        <v>0</v>
      </c>
      <c r="AR201" s="35">
        <f>WIDECHAR('参加校一覧（様式A-2)'!D143)</f>
      </c>
      <c r="AS201" s="35">
        <f>WIDECHAR('参加校一覧（様式A-2)'!E143)</f>
      </c>
      <c r="AV201" s="60"/>
      <c r="AW201" s="60"/>
    </row>
    <row r="202" spans="1:49" s="18" customFormat="1" ht="17.25">
      <c r="A202" s="297"/>
      <c r="B202" s="299">
        <v>135</v>
      </c>
      <c r="C202" s="299">
        <f t="shared" si="31"/>
      </c>
      <c r="D202" s="300">
        <f>IF(M202=D$65,COUNTIF($M$68:$M202,D$65),"")</f>
      </c>
      <c r="E202" s="300">
        <f>IF(M202=E$65,COUNTIF($M$68:$M202,E$65),"")</f>
      </c>
      <c r="F202" s="175"/>
      <c r="G202" s="176"/>
      <c r="H202" s="191" t="str">
        <f t="shared" si="28"/>
        <v>　</v>
      </c>
      <c r="I202" s="166"/>
      <c r="J202" s="184"/>
      <c r="K202" s="176"/>
      <c r="L202" s="191" t="str">
        <f t="shared" si="29"/>
        <v>　</v>
      </c>
      <c r="M202" s="167"/>
      <c r="N202" s="168"/>
      <c r="O202" s="135"/>
      <c r="P202" s="234">
        <f t="shared" si="25"/>
      </c>
      <c r="Q202" s="134"/>
      <c r="R202" s="135"/>
      <c r="S202" s="240">
        <f t="shared" si="26"/>
      </c>
      <c r="T202" s="160"/>
      <c r="U202" s="136"/>
      <c r="V202" s="137"/>
      <c r="W202" s="234">
        <f t="shared" si="27"/>
      </c>
      <c r="X202" s="160"/>
      <c r="Y202" s="138"/>
      <c r="Z202" s="313"/>
      <c r="AA202" s="314"/>
      <c r="AB202" s="314"/>
      <c r="AC202" s="314"/>
      <c r="AD202" s="314"/>
      <c r="AE202" s="315"/>
      <c r="AF202" s="150"/>
      <c r="AG202" s="201" t="str">
        <f t="shared" si="30"/>
        <v>・</v>
      </c>
      <c r="AH202" s="428">
        <f t="shared" si="32"/>
      </c>
      <c r="AI202" s="429" t="str">
        <f t="shared" si="33"/>
        <v>・</v>
      </c>
      <c r="AJ202" s="430">
        <f t="shared" si="34"/>
      </c>
      <c r="AK202" s="304"/>
      <c r="AP202" s="35" t="str">
        <f>'参加校一覧（様式A-2)'!A144</f>
        <v>135</v>
      </c>
      <c r="AQ202" s="35">
        <f>'参加校一覧（様式A-2)'!B144</f>
        <v>0</v>
      </c>
      <c r="AR202" s="35">
        <f>WIDECHAR('参加校一覧（様式A-2)'!D144)</f>
      </c>
      <c r="AS202" s="35">
        <f>WIDECHAR('参加校一覧（様式A-2)'!E144)</f>
      </c>
      <c r="AV202" s="60"/>
      <c r="AW202" s="60"/>
    </row>
    <row r="203" spans="1:49" s="18" customFormat="1" ht="17.25">
      <c r="A203" s="297"/>
      <c r="B203" s="291">
        <v>136</v>
      </c>
      <c r="C203" s="291">
        <f t="shared" si="31"/>
      </c>
      <c r="D203" s="292">
        <f>IF(M203=D$65,COUNTIF($M$68:$M203,D$65),"")</f>
      </c>
      <c r="E203" s="292">
        <f>IF(M203=E$65,COUNTIF($M$68:$M203,E$65),"")</f>
      </c>
      <c r="F203" s="173"/>
      <c r="G203" s="174"/>
      <c r="H203" s="190" t="str">
        <f t="shared" si="28"/>
        <v>　</v>
      </c>
      <c r="I203" s="164"/>
      <c r="J203" s="183"/>
      <c r="K203" s="174"/>
      <c r="L203" s="190" t="str">
        <f t="shared" si="29"/>
        <v>　</v>
      </c>
      <c r="M203" s="169"/>
      <c r="N203" s="170"/>
      <c r="O203" s="121"/>
      <c r="P203" s="218">
        <f t="shared" si="25"/>
      </c>
      <c r="Q203" s="120"/>
      <c r="R203" s="121"/>
      <c r="S203" s="239">
        <f t="shared" si="26"/>
      </c>
      <c r="T203" s="159"/>
      <c r="U203" s="122"/>
      <c r="V203" s="123"/>
      <c r="W203" s="218">
        <f t="shared" si="27"/>
      </c>
      <c r="X203" s="159"/>
      <c r="Y203" s="119"/>
      <c r="Z203" s="316"/>
      <c r="AA203" s="317"/>
      <c r="AB203" s="317"/>
      <c r="AC203" s="317"/>
      <c r="AD203" s="317"/>
      <c r="AE203" s="318"/>
      <c r="AF203" s="140"/>
      <c r="AG203" s="198" t="str">
        <f t="shared" si="30"/>
        <v>・</v>
      </c>
      <c r="AH203" s="419">
        <f t="shared" si="32"/>
      </c>
      <c r="AI203" s="420" t="str">
        <f t="shared" si="33"/>
        <v>・</v>
      </c>
      <c r="AJ203" s="421">
        <f t="shared" si="34"/>
      </c>
      <c r="AK203" s="305"/>
      <c r="AP203" s="35" t="str">
        <f>'参加校一覧（様式A-2)'!A145</f>
        <v>136</v>
      </c>
      <c r="AQ203" s="35">
        <f>'参加校一覧（様式A-2)'!B145</f>
        <v>0</v>
      </c>
      <c r="AR203" s="35">
        <f>WIDECHAR('参加校一覧（様式A-2)'!D145)</f>
      </c>
      <c r="AS203" s="35">
        <f>WIDECHAR('参加校一覧（様式A-2)'!E145)</f>
      </c>
      <c r="AV203" s="60"/>
      <c r="AW203" s="60"/>
    </row>
    <row r="204" spans="1:49" s="18" customFormat="1" ht="17.25">
      <c r="A204" s="297"/>
      <c r="B204" s="291">
        <v>137</v>
      </c>
      <c r="C204" s="291">
        <f t="shared" si="31"/>
      </c>
      <c r="D204" s="292">
        <f>IF(M204=D$65,COUNTIF($M$68:$M204,D$65),"")</f>
      </c>
      <c r="E204" s="292">
        <f>IF(M204=E$65,COUNTIF($M$68:$M204,E$65),"")</f>
      </c>
      <c r="F204" s="173"/>
      <c r="G204" s="174"/>
      <c r="H204" s="190" t="str">
        <f t="shared" si="28"/>
        <v>　</v>
      </c>
      <c r="I204" s="164"/>
      <c r="J204" s="183"/>
      <c r="K204" s="174"/>
      <c r="L204" s="190" t="str">
        <f t="shared" si="29"/>
        <v>　</v>
      </c>
      <c r="M204" s="164"/>
      <c r="N204" s="165"/>
      <c r="O204" s="121"/>
      <c r="P204" s="218">
        <f t="shared" si="25"/>
      </c>
      <c r="Q204" s="120"/>
      <c r="R204" s="121"/>
      <c r="S204" s="239">
        <f t="shared" si="26"/>
      </c>
      <c r="T204" s="159"/>
      <c r="U204" s="122"/>
      <c r="V204" s="123"/>
      <c r="W204" s="218">
        <f t="shared" si="27"/>
      </c>
      <c r="X204" s="159"/>
      <c r="Y204" s="119"/>
      <c r="Z204" s="293"/>
      <c r="AA204" s="294"/>
      <c r="AB204" s="294"/>
      <c r="AC204" s="294"/>
      <c r="AD204" s="294"/>
      <c r="AE204" s="295"/>
      <c r="AF204" s="130"/>
      <c r="AG204" s="196" t="str">
        <f t="shared" si="30"/>
        <v>・</v>
      </c>
      <c r="AH204" s="413">
        <f t="shared" si="32"/>
      </c>
      <c r="AI204" s="414" t="str">
        <f t="shared" si="33"/>
        <v>・</v>
      </c>
      <c r="AJ204" s="415">
        <f t="shared" si="34"/>
      </c>
      <c r="AK204" s="298"/>
      <c r="AP204" s="35" t="str">
        <f>'参加校一覧（様式A-2)'!A146</f>
        <v>137</v>
      </c>
      <c r="AQ204" s="35">
        <f>'参加校一覧（様式A-2)'!B146</f>
        <v>0</v>
      </c>
      <c r="AR204" s="35">
        <f>WIDECHAR('参加校一覧（様式A-2)'!D146)</f>
      </c>
      <c r="AS204" s="35">
        <f>WIDECHAR('参加校一覧（様式A-2)'!E146)</f>
      </c>
      <c r="AV204" s="60"/>
      <c r="AW204" s="60"/>
    </row>
    <row r="205" spans="1:49" s="18" customFormat="1" ht="17.25">
      <c r="A205" s="297"/>
      <c r="B205" s="291">
        <v>138</v>
      </c>
      <c r="C205" s="291">
        <f t="shared" si="31"/>
      </c>
      <c r="D205" s="292">
        <f>IF(M205=D$65,COUNTIF($M$68:$M205,D$65),"")</f>
      </c>
      <c r="E205" s="292">
        <f>IF(M205=E$65,COUNTIF($M$68:$M205,E$65),"")</f>
      </c>
      <c r="F205" s="173"/>
      <c r="G205" s="174"/>
      <c r="H205" s="190" t="str">
        <f t="shared" si="28"/>
        <v>　</v>
      </c>
      <c r="I205" s="164"/>
      <c r="J205" s="183"/>
      <c r="K205" s="174"/>
      <c r="L205" s="190" t="str">
        <f t="shared" si="29"/>
        <v>　</v>
      </c>
      <c r="M205" s="164"/>
      <c r="N205" s="165"/>
      <c r="O205" s="121"/>
      <c r="P205" s="218">
        <f t="shared" si="25"/>
      </c>
      <c r="Q205" s="120"/>
      <c r="R205" s="121"/>
      <c r="S205" s="239">
        <f t="shared" si="26"/>
      </c>
      <c r="T205" s="159"/>
      <c r="U205" s="122"/>
      <c r="V205" s="123"/>
      <c r="W205" s="218">
        <f t="shared" si="27"/>
      </c>
      <c r="X205" s="159"/>
      <c r="Y205" s="119"/>
      <c r="Z205" s="293"/>
      <c r="AA205" s="294"/>
      <c r="AB205" s="294"/>
      <c r="AC205" s="294"/>
      <c r="AD205" s="294"/>
      <c r="AE205" s="295"/>
      <c r="AF205" s="130"/>
      <c r="AG205" s="196" t="str">
        <f t="shared" si="30"/>
        <v>・</v>
      </c>
      <c r="AH205" s="413">
        <f t="shared" si="32"/>
      </c>
      <c r="AI205" s="414" t="str">
        <f t="shared" si="33"/>
        <v>・</v>
      </c>
      <c r="AJ205" s="415">
        <f t="shared" si="34"/>
      </c>
      <c r="AK205" s="298"/>
      <c r="AP205" s="35" t="str">
        <f>'参加校一覧（様式A-2)'!A147</f>
        <v>138</v>
      </c>
      <c r="AQ205" s="35">
        <f>'参加校一覧（様式A-2)'!B147</f>
        <v>0</v>
      </c>
      <c r="AR205" s="35">
        <f>WIDECHAR('参加校一覧（様式A-2)'!D147)</f>
      </c>
      <c r="AS205" s="35">
        <f>WIDECHAR('参加校一覧（様式A-2)'!E147)</f>
      </c>
      <c r="AV205" s="60"/>
      <c r="AW205" s="60"/>
    </row>
    <row r="206" spans="1:49" s="18" customFormat="1" ht="17.25">
      <c r="A206" s="297"/>
      <c r="B206" s="291">
        <v>139</v>
      </c>
      <c r="C206" s="291">
        <f t="shared" si="31"/>
      </c>
      <c r="D206" s="292">
        <f>IF(M206=D$65,COUNTIF($M$68:$M206,D$65),"")</f>
      </c>
      <c r="E206" s="292">
        <f>IF(M206=E$65,COUNTIF($M$68:$M206,E$65),"")</f>
      </c>
      <c r="F206" s="173"/>
      <c r="G206" s="174"/>
      <c r="H206" s="190" t="str">
        <f t="shared" si="28"/>
        <v>　</v>
      </c>
      <c r="I206" s="164"/>
      <c r="J206" s="183"/>
      <c r="K206" s="174"/>
      <c r="L206" s="190" t="str">
        <f t="shared" si="29"/>
        <v>　</v>
      </c>
      <c r="M206" s="164"/>
      <c r="N206" s="165"/>
      <c r="O206" s="121"/>
      <c r="P206" s="218">
        <f t="shared" si="25"/>
      </c>
      <c r="Q206" s="120"/>
      <c r="R206" s="121"/>
      <c r="S206" s="239">
        <f t="shared" si="26"/>
      </c>
      <c r="T206" s="159"/>
      <c r="U206" s="122"/>
      <c r="V206" s="123"/>
      <c r="W206" s="218">
        <f t="shared" si="27"/>
      </c>
      <c r="X206" s="159"/>
      <c r="Y206" s="119"/>
      <c r="Z206" s="293"/>
      <c r="AA206" s="294"/>
      <c r="AB206" s="294"/>
      <c r="AC206" s="294"/>
      <c r="AD206" s="294"/>
      <c r="AE206" s="295"/>
      <c r="AF206" s="130"/>
      <c r="AG206" s="196" t="str">
        <f t="shared" si="30"/>
        <v>・</v>
      </c>
      <c r="AH206" s="413">
        <f t="shared" si="32"/>
      </c>
      <c r="AI206" s="414" t="str">
        <f t="shared" si="33"/>
        <v>・</v>
      </c>
      <c r="AJ206" s="415">
        <f t="shared" si="34"/>
      </c>
      <c r="AK206" s="298"/>
      <c r="AP206" s="35" t="str">
        <f>'参加校一覧（様式A-2)'!A148</f>
        <v>139</v>
      </c>
      <c r="AQ206" s="35">
        <f>'参加校一覧（様式A-2)'!B148</f>
        <v>0</v>
      </c>
      <c r="AR206" s="35">
        <f>WIDECHAR('参加校一覧（様式A-2)'!D148)</f>
      </c>
      <c r="AS206" s="35">
        <f>WIDECHAR('参加校一覧（様式A-2)'!E148)</f>
      </c>
      <c r="AV206" s="60"/>
      <c r="AW206" s="60"/>
    </row>
    <row r="207" spans="1:49" s="18" customFormat="1" ht="18" thickBot="1">
      <c r="A207" s="297"/>
      <c r="B207" s="306">
        <v>140</v>
      </c>
      <c r="C207" s="306">
        <f t="shared" si="31"/>
      </c>
      <c r="D207" s="307">
        <f>IF(M207=D$65,COUNTIF($M$68:$M207,D$65),"")</f>
      </c>
      <c r="E207" s="307">
        <f>IF(M207=E$65,COUNTIF($M$68:$M207,E$65),"")</f>
      </c>
      <c r="F207" s="177"/>
      <c r="G207" s="178"/>
      <c r="H207" s="192" t="str">
        <f t="shared" si="28"/>
        <v>　</v>
      </c>
      <c r="I207" s="171"/>
      <c r="J207" s="185"/>
      <c r="K207" s="178"/>
      <c r="L207" s="192" t="str">
        <f t="shared" si="29"/>
        <v>　</v>
      </c>
      <c r="M207" s="171"/>
      <c r="N207" s="172"/>
      <c r="O207" s="142"/>
      <c r="P207" s="220">
        <f t="shared" si="25"/>
      </c>
      <c r="Q207" s="141"/>
      <c r="R207" s="142"/>
      <c r="S207" s="241">
        <f t="shared" si="26"/>
      </c>
      <c r="T207" s="161"/>
      <c r="U207" s="143"/>
      <c r="V207" s="144"/>
      <c r="W207" s="220">
        <f t="shared" si="27"/>
      </c>
      <c r="X207" s="161"/>
      <c r="Y207" s="145"/>
      <c r="Z207" s="308"/>
      <c r="AA207" s="309"/>
      <c r="AB207" s="309"/>
      <c r="AC207" s="309"/>
      <c r="AD207" s="309"/>
      <c r="AE207" s="310"/>
      <c r="AF207" s="146"/>
      <c r="AG207" s="199" t="str">
        <f t="shared" si="30"/>
        <v>・</v>
      </c>
      <c r="AH207" s="422">
        <f t="shared" si="32"/>
      </c>
      <c r="AI207" s="423" t="str">
        <f t="shared" si="33"/>
        <v>・</v>
      </c>
      <c r="AJ207" s="424">
        <f t="shared" si="34"/>
      </c>
      <c r="AK207" s="311"/>
      <c r="AP207" s="35" t="str">
        <f>'参加校一覧（様式A-2)'!A149</f>
        <v>140</v>
      </c>
      <c r="AQ207" s="35">
        <f>'参加校一覧（様式A-2)'!B149</f>
        <v>0</v>
      </c>
      <c r="AR207" s="35">
        <f>WIDECHAR('参加校一覧（様式A-2)'!D149)</f>
      </c>
      <c r="AS207" s="35">
        <f>WIDECHAR('参加校一覧（様式A-2)'!E149)</f>
      </c>
      <c r="AV207" s="60"/>
      <c r="AW207" s="60"/>
    </row>
    <row r="208" spans="1:49" s="18" customFormat="1" ht="17.25">
      <c r="A208" s="297"/>
      <c r="B208" s="291">
        <v>141</v>
      </c>
      <c r="C208" s="291">
        <f t="shared" si="31"/>
      </c>
      <c r="D208" s="292">
        <f>IF(M208=D$65,COUNTIF($M$68:$M208,D$65),"")</f>
      </c>
      <c r="E208" s="292">
        <f>IF(M208=E$65,COUNTIF($M$68:$M208,E$65),"")</f>
      </c>
      <c r="F208" s="173"/>
      <c r="G208" s="174"/>
      <c r="H208" s="190" t="str">
        <f t="shared" si="28"/>
        <v>　</v>
      </c>
      <c r="I208" s="164"/>
      <c r="J208" s="183"/>
      <c r="K208" s="174"/>
      <c r="L208" s="190" t="str">
        <f t="shared" si="29"/>
        <v>　</v>
      </c>
      <c r="M208" s="164"/>
      <c r="N208" s="165"/>
      <c r="O208" s="121"/>
      <c r="P208" s="218">
        <f t="shared" si="25"/>
      </c>
      <c r="Q208" s="120"/>
      <c r="R208" s="121"/>
      <c r="S208" s="239">
        <f t="shared" si="26"/>
      </c>
      <c r="T208" s="159"/>
      <c r="U208" s="122"/>
      <c r="V208" s="123"/>
      <c r="W208" s="218">
        <f t="shared" si="27"/>
      </c>
      <c r="X208" s="159"/>
      <c r="Y208" s="119"/>
      <c r="Z208" s="293"/>
      <c r="AA208" s="294"/>
      <c r="AB208" s="294"/>
      <c r="AC208" s="294"/>
      <c r="AD208" s="294"/>
      <c r="AE208" s="295"/>
      <c r="AF208" s="149"/>
      <c r="AG208" s="200" t="str">
        <f t="shared" si="30"/>
        <v>・</v>
      </c>
      <c r="AH208" s="425">
        <f t="shared" si="32"/>
      </c>
      <c r="AI208" s="426" t="str">
        <f t="shared" si="33"/>
        <v>・</v>
      </c>
      <c r="AJ208" s="427">
        <f t="shared" si="34"/>
      </c>
      <c r="AK208" s="312"/>
      <c r="AP208" s="35" t="str">
        <f>'参加校一覧（様式A-2)'!A150</f>
        <v>141</v>
      </c>
      <c r="AQ208" s="35">
        <f>'参加校一覧（様式A-2)'!B150</f>
        <v>0</v>
      </c>
      <c r="AR208" s="35">
        <f>WIDECHAR('参加校一覧（様式A-2)'!D150)</f>
      </c>
      <c r="AS208" s="35">
        <f>WIDECHAR('参加校一覧（様式A-2)'!E150)</f>
      </c>
      <c r="AV208" s="60"/>
      <c r="AW208" s="60"/>
    </row>
    <row r="209" spans="1:49" s="18" customFormat="1" ht="17.25">
      <c r="A209" s="297"/>
      <c r="B209" s="291">
        <v>142</v>
      </c>
      <c r="C209" s="291">
        <f t="shared" si="31"/>
      </c>
      <c r="D209" s="292">
        <f>IF(M209=D$65,COUNTIF($M$68:$M209,D$65),"")</f>
      </c>
      <c r="E209" s="292">
        <f>IF(M209=E$65,COUNTIF($M$68:$M209,E$65),"")</f>
      </c>
      <c r="F209" s="173"/>
      <c r="G209" s="174"/>
      <c r="H209" s="190" t="str">
        <f t="shared" si="28"/>
        <v>　</v>
      </c>
      <c r="I209" s="164"/>
      <c r="J209" s="183"/>
      <c r="K209" s="174"/>
      <c r="L209" s="190" t="str">
        <f t="shared" si="29"/>
        <v>　</v>
      </c>
      <c r="M209" s="164"/>
      <c r="N209" s="165"/>
      <c r="O209" s="121"/>
      <c r="P209" s="218">
        <f t="shared" si="25"/>
      </c>
      <c r="Q209" s="120"/>
      <c r="R209" s="121"/>
      <c r="S209" s="239">
        <f t="shared" si="26"/>
      </c>
      <c r="T209" s="159"/>
      <c r="U209" s="122"/>
      <c r="V209" s="123"/>
      <c r="W209" s="218">
        <f t="shared" si="27"/>
      </c>
      <c r="X209" s="159"/>
      <c r="Y209" s="119"/>
      <c r="Z209" s="293"/>
      <c r="AA209" s="294"/>
      <c r="AB209" s="294"/>
      <c r="AC209" s="294"/>
      <c r="AD209" s="294"/>
      <c r="AE209" s="295"/>
      <c r="AF209" s="130"/>
      <c r="AG209" s="196" t="str">
        <f t="shared" si="30"/>
        <v>・</v>
      </c>
      <c r="AH209" s="413">
        <f t="shared" si="32"/>
      </c>
      <c r="AI209" s="414" t="str">
        <f t="shared" si="33"/>
        <v>・</v>
      </c>
      <c r="AJ209" s="415">
        <f t="shared" si="34"/>
      </c>
      <c r="AK209" s="298"/>
      <c r="AP209" s="35" t="str">
        <f>'参加校一覧（様式A-2)'!A151</f>
        <v>142</v>
      </c>
      <c r="AQ209" s="35">
        <f>'参加校一覧（様式A-2)'!B151</f>
        <v>0</v>
      </c>
      <c r="AR209" s="35">
        <f>WIDECHAR('参加校一覧（様式A-2)'!D151)</f>
      </c>
      <c r="AS209" s="35">
        <f>WIDECHAR('参加校一覧（様式A-2)'!E151)</f>
      </c>
      <c r="AV209" s="60"/>
      <c r="AW209" s="60"/>
    </row>
    <row r="210" spans="1:49" s="18" customFormat="1" ht="17.25">
      <c r="A210" s="297"/>
      <c r="B210" s="291">
        <v>143</v>
      </c>
      <c r="C210" s="291">
        <f t="shared" si="31"/>
      </c>
      <c r="D210" s="292">
        <f>IF(M210=D$65,COUNTIF($M$68:$M210,D$65),"")</f>
      </c>
      <c r="E210" s="292">
        <f>IF(M210=E$65,COUNTIF($M$68:$M210,E$65),"")</f>
      </c>
      <c r="F210" s="173"/>
      <c r="G210" s="174"/>
      <c r="H210" s="190" t="str">
        <f t="shared" si="28"/>
        <v>　</v>
      </c>
      <c r="I210" s="164"/>
      <c r="J210" s="183"/>
      <c r="K210" s="174"/>
      <c r="L210" s="190" t="str">
        <f t="shared" si="29"/>
        <v>　</v>
      </c>
      <c r="M210" s="164"/>
      <c r="N210" s="165"/>
      <c r="O210" s="121"/>
      <c r="P210" s="218">
        <f t="shared" si="25"/>
      </c>
      <c r="Q210" s="120"/>
      <c r="R210" s="121"/>
      <c r="S210" s="239">
        <f t="shared" si="26"/>
      </c>
      <c r="T210" s="159"/>
      <c r="U210" s="122"/>
      <c r="V210" s="123"/>
      <c r="W210" s="218">
        <f t="shared" si="27"/>
      </c>
      <c r="X210" s="159"/>
      <c r="Y210" s="119"/>
      <c r="Z210" s="293"/>
      <c r="AA210" s="294"/>
      <c r="AB210" s="294"/>
      <c r="AC210" s="294"/>
      <c r="AD210" s="294"/>
      <c r="AE210" s="295"/>
      <c r="AF210" s="130"/>
      <c r="AG210" s="196" t="str">
        <f t="shared" si="30"/>
        <v>・</v>
      </c>
      <c r="AH210" s="413">
        <f t="shared" si="32"/>
      </c>
      <c r="AI210" s="414" t="str">
        <f t="shared" si="33"/>
        <v>・</v>
      </c>
      <c r="AJ210" s="415">
        <f t="shared" si="34"/>
      </c>
      <c r="AK210" s="298"/>
      <c r="AP210" s="35" t="str">
        <f>'参加校一覧（様式A-2)'!A152</f>
        <v>143</v>
      </c>
      <c r="AQ210" s="35">
        <f>'参加校一覧（様式A-2)'!B152</f>
        <v>0</v>
      </c>
      <c r="AR210" s="35">
        <f>WIDECHAR('参加校一覧（様式A-2)'!D152)</f>
      </c>
      <c r="AS210" s="35">
        <f>WIDECHAR('参加校一覧（様式A-2)'!E152)</f>
      </c>
      <c r="AV210" s="60"/>
      <c r="AW210" s="60"/>
    </row>
    <row r="211" spans="1:49" s="18" customFormat="1" ht="17.25">
      <c r="A211" s="297"/>
      <c r="B211" s="291">
        <v>144</v>
      </c>
      <c r="C211" s="291">
        <f t="shared" si="31"/>
      </c>
      <c r="D211" s="292">
        <f>IF(M211=D$65,COUNTIF($M$68:$M211,D$65),"")</f>
      </c>
      <c r="E211" s="292">
        <f>IF(M211=E$65,COUNTIF($M$68:$M211,E$65),"")</f>
      </c>
      <c r="F211" s="173"/>
      <c r="G211" s="174"/>
      <c r="H211" s="190" t="str">
        <f t="shared" si="28"/>
        <v>　</v>
      </c>
      <c r="I211" s="164"/>
      <c r="J211" s="183"/>
      <c r="K211" s="174"/>
      <c r="L211" s="190" t="str">
        <f t="shared" si="29"/>
        <v>　</v>
      </c>
      <c r="M211" s="164"/>
      <c r="N211" s="165"/>
      <c r="O211" s="121"/>
      <c r="P211" s="218">
        <f t="shared" si="25"/>
      </c>
      <c r="Q211" s="120"/>
      <c r="R211" s="121"/>
      <c r="S211" s="239">
        <f t="shared" si="26"/>
      </c>
      <c r="T211" s="159"/>
      <c r="U211" s="122"/>
      <c r="V211" s="123"/>
      <c r="W211" s="218">
        <f t="shared" si="27"/>
      </c>
      <c r="X211" s="159"/>
      <c r="Y211" s="119"/>
      <c r="Z211" s="293"/>
      <c r="AA211" s="294"/>
      <c r="AB211" s="294"/>
      <c r="AC211" s="294"/>
      <c r="AD211" s="294"/>
      <c r="AE211" s="295"/>
      <c r="AF211" s="130"/>
      <c r="AG211" s="196" t="str">
        <f t="shared" si="30"/>
        <v>・</v>
      </c>
      <c r="AH211" s="413">
        <f t="shared" si="32"/>
      </c>
      <c r="AI211" s="414" t="str">
        <f t="shared" si="33"/>
        <v>・</v>
      </c>
      <c r="AJ211" s="415">
        <f t="shared" si="34"/>
      </c>
      <c r="AK211" s="298"/>
      <c r="AP211" s="35" t="str">
        <f>'参加校一覧（様式A-2)'!A153</f>
        <v>144</v>
      </c>
      <c r="AQ211" s="35">
        <f>'参加校一覧（様式A-2)'!B153</f>
        <v>0</v>
      </c>
      <c r="AR211" s="35">
        <f>WIDECHAR('参加校一覧（様式A-2)'!D153)</f>
      </c>
      <c r="AS211" s="35">
        <f>WIDECHAR('参加校一覧（様式A-2)'!E153)</f>
      </c>
      <c r="AV211" s="60"/>
      <c r="AW211" s="60"/>
    </row>
    <row r="212" spans="1:49" s="18" customFormat="1" ht="17.25">
      <c r="A212" s="297"/>
      <c r="B212" s="299">
        <v>145</v>
      </c>
      <c r="C212" s="299">
        <f t="shared" si="31"/>
      </c>
      <c r="D212" s="300">
        <f>IF(M212=D$65,COUNTIF($M$68:$M212,D$65),"")</f>
      </c>
      <c r="E212" s="300">
        <f>IF(M212=E$65,COUNTIF($M$68:$M212,E$65),"")</f>
      </c>
      <c r="F212" s="175"/>
      <c r="G212" s="176"/>
      <c r="H212" s="191" t="str">
        <f t="shared" si="28"/>
        <v>　</v>
      </c>
      <c r="I212" s="166"/>
      <c r="J212" s="184"/>
      <c r="K212" s="176"/>
      <c r="L212" s="191" t="str">
        <f t="shared" si="29"/>
        <v>　</v>
      </c>
      <c r="M212" s="167"/>
      <c r="N212" s="168"/>
      <c r="O212" s="135"/>
      <c r="P212" s="219">
        <f t="shared" si="25"/>
      </c>
      <c r="Q212" s="134"/>
      <c r="R212" s="135"/>
      <c r="S212" s="240">
        <f t="shared" si="26"/>
      </c>
      <c r="T212" s="160"/>
      <c r="U212" s="136"/>
      <c r="V212" s="137"/>
      <c r="W212" s="234">
        <f t="shared" si="27"/>
      </c>
      <c r="X212" s="160"/>
      <c r="Y212" s="138"/>
      <c r="Z212" s="301"/>
      <c r="AA212" s="302"/>
      <c r="AB212" s="302"/>
      <c r="AC212" s="302"/>
      <c r="AD212" s="302"/>
      <c r="AE212" s="303"/>
      <c r="AF212" s="139"/>
      <c r="AG212" s="197" t="str">
        <f t="shared" si="30"/>
        <v>・</v>
      </c>
      <c r="AH212" s="416">
        <f t="shared" si="32"/>
      </c>
      <c r="AI212" s="417" t="str">
        <f t="shared" si="33"/>
        <v>・</v>
      </c>
      <c r="AJ212" s="418">
        <f t="shared" si="34"/>
      </c>
      <c r="AK212" s="304"/>
      <c r="AP212" s="35" t="str">
        <f>'参加校一覧（様式A-2)'!A154</f>
        <v>145</v>
      </c>
      <c r="AQ212" s="35">
        <f>'参加校一覧（様式A-2)'!B154</f>
        <v>0</v>
      </c>
      <c r="AR212" s="35">
        <f>WIDECHAR('参加校一覧（様式A-2)'!D154)</f>
      </c>
      <c r="AS212" s="35">
        <f>WIDECHAR('参加校一覧（様式A-2)'!E154)</f>
      </c>
      <c r="AV212" s="60"/>
      <c r="AW212" s="60"/>
    </row>
    <row r="213" spans="1:49" s="18" customFormat="1" ht="17.25">
      <c r="A213" s="297"/>
      <c r="B213" s="291">
        <v>146</v>
      </c>
      <c r="C213" s="291">
        <f t="shared" si="31"/>
      </c>
      <c r="D213" s="292">
        <f>IF(M213=D$65,COUNTIF($M$68:$M213,D$65),"")</f>
      </c>
      <c r="E213" s="292">
        <f>IF(M213=E$65,COUNTIF($M$68:$M213,E$65),"")</f>
      </c>
      <c r="F213" s="173"/>
      <c r="G213" s="174"/>
      <c r="H213" s="190" t="str">
        <f t="shared" si="28"/>
        <v>　</v>
      </c>
      <c r="I213" s="164"/>
      <c r="J213" s="183"/>
      <c r="K213" s="174"/>
      <c r="L213" s="190" t="str">
        <f t="shared" si="29"/>
        <v>　</v>
      </c>
      <c r="M213" s="169"/>
      <c r="N213" s="170"/>
      <c r="O213" s="121"/>
      <c r="P213" s="233">
        <f t="shared" si="25"/>
      </c>
      <c r="Q213" s="120"/>
      <c r="R213" s="121"/>
      <c r="S213" s="239">
        <f t="shared" si="26"/>
      </c>
      <c r="T213" s="159"/>
      <c r="U213" s="122"/>
      <c r="V213" s="123"/>
      <c r="W213" s="218">
        <f t="shared" si="27"/>
      </c>
      <c r="X213" s="159"/>
      <c r="Y213" s="119"/>
      <c r="Z213" s="293"/>
      <c r="AA213" s="294"/>
      <c r="AB213" s="294"/>
      <c r="AC213" s="294"/>
      <c r="AD213" s="294"/>
      <c r="AE213" s="295"/>
      <c r="AF213" s="127"/>
      <c r="AG213" s="195" t="str">
        <f t="shared" si="30"/>
        <v>・</v>
      </c>
      <c r="AH213" s="431">
        <f t="shared" si="32"/>
      </c>
      <c r="AI213" s="411" t="str">
        <f t="shared" si="33"/>
        <v>・</v>
      </c>
      <c r="AJ213" s="432">
        <f t="shared" si="34"/>
      </c>
      <c r="AK213" s="305"/>
      <c r="AP213" s="35" t="str">
        <f>'参加校一覧（様式A-2)'!A155</f>
        <v>146</v>
      </c>
      <c r="AQ213" s="35">
        <f>'参加校一覧（様式A-2)'!B155</f>
        <v>0</v>
      </c>
      <c r="AR213" s="35">
        <f>WIDECHAR('参加校一覧（様式A-2)'!D155)</f>
      </c>
      <c r="AS213" s="35">
        <f>WIDECHAR('参加校一覧（様式A-2)'!E155)</f>
      </c>
      <c r="AV213" s="60"/>
      <c r="AW213" s="60"/>
    </row>
    <row r="214" spans="1:49" s="18" customFormat="1" ht="17.25">
      <c r="A214" s="297"/>
      <c r="B214" s="291">
        <v>147</v>
      </c>
      <c r="C214" s="291">
        <f t="shared" si="31"/>
      </c>
      <c r="D214" s="292">
        <f>IF(M214=D$65,COUNTIF($M$68:$M214,D$65),"")</f>
      </c>
      <c r="E214" s="292">
        <f>IF(M214=E$65,COUNTIF($M$68:$M214,E$65),"")</f>
      </c>
      <c r="F214" s="173"/>
      <c r="G214" s="174"/>
      <c r="H214" s="190" t="str">
        <f t="shared" si="28"/>
        <v>　</v>
      </c>
      <c r="I214" s="164"/>
      <c r="J214" s="183"/>
      <c r="K214" s="174"/>
      <c r="L214" s="190" t="str">
        <f t="shared" si="29"/>
        <v>　</v>
      </c>
      <c r="M214" s="164"/>
      <c r="N214" s="165"/>
      <c r="O214" s="121"/>
      <c r="P214" s="218">
        <f t="shared" si="25"/>
      </c>
      <c r="Q214" s="120"/>
      <c r="R214" s="121"/>
      <c r="S214" s="239">
        <f t="shared" si="26"/>
      </c>
      <c r="T214" s="159"/>
      <c r="U214" s="122"/>
      <c r="V214" s="123"/>
      <c r="W214" s="218">
        <f t="shared" si="27"/>
      </c>
      <c r="X214" s="159"/>
      <c r="Y214" s="119"/>
      <c r="Z214" s="293"/>
      <c r="AA214" s="294"/>
      <c r="AB214" s="294"/>
      <c r="AC214" s="294"/>
      <c r="AD214" s="294"/>
      <c r="AE214" s="295"/>
      <c r="AF214" s="130"/>
      <c r="AG214" s="196" t="str">
        <f t="shared" si="30"/>
        <v>・</v>
      </c>
      <c r="AH214" s="413">
        <f t="shared" si="32"/>
      </c>
      <c r="AI214" s="414" t="str">
        <f t="shared" si="33"/>
        <v>・</v>
      </c>
      <c r="AJ214" s="415">
        <f t="shared" si="34"/>
      </c>
      <c r="AK214" s="298"/>
      <c r="AP214" s="35" t="str">
        <f>'参加校一覧（様式A-2)'!A156</f>
        <v>147</v>
      </c>
      <c r="AQ214" s="35">
        <f>'参加校一覧（様式A-2)'!B156</f>
        <v>0</v>
      </c>
      <c r="AR214" s="35">
        <f>WIDECHAR('参加校一覧（様式A-2)'!D156)</f>
      </c>
      <c r="AS214" s="35">
        <f>WIDECHAR('参加校一覧（様式A-2)'!E156)</f>
      </c>
      <c r="AV214" s="60"/>
      <c r="AW214" s="60"/>
    </row>
    <row r="215" spans="1:49" s="18" customFormat="1" ht="17.25">
      <c r="A215" s="297"/>
      <c r="B215" s="291">
        <v>148</v>
      </c>
      <c r="C215" s="291">
        <f t="shared" si="31"/>
      </c>
      <c r="D215" s="292">
        <f>IF(M215=D$65,COUNTIF($M$68:$M215,D$65),"")</f>
      </c>
      <c r="E215" s="292">
        <f>IF(M215=E$65,COUNTIF($M$68:$M215,E$65),"")</f>
      </c>
      <c r="F215" s="173"/>
      <c r="G215" s="174"/>
      <c r="H215" s="190" t="str">
        <f t="shared" si="28"/>
        <v>　</v>
      </c>
      <c r="I215" s="164"/>
      <c r="J215" s="183"/>
      <c r="K215" s="174"/>
      <c r="L215" s="190" t="str">
        <f t="shared" si="29"/>
        <v>　</v>
      </c>
      <c r="M215" s="164"/>
      <c r="N215" s="165"/>
      <c r="O215" s="121"/>
      <c r="P215" s="218">
        <f t="shared" si="25"/>
      </c>
      <c r="Q215" s="120"/>
      <c r="R215" s="121"/>
      <c r="S215" s="239">
        <f t="shared" si="26"/>
      </c>
      <c r="T215" s="159"/>
      <c r="U215" s="122"/>
      <c r="V215" s="123"/>
      <c r="W215" s="218">
        <f t="shared" si="27"/>
      </c>
      <c r="X215" s="159"/>
      <c r="Y215" s="119"/>
      <c r="Z215" s="293"/>
      <c r="AA215" s="294"/>
      <c r="AB215" s="294"/>
      <c r="AC215" s="294"/>
      <c r="AD215" s="294"/>
      <c r="AE215" s="295"/>
      <c r="AF215" s="130"/>
      <c r="AG215" s="196" t="str">
        <f t="shared" si="30"/>
        <v>・</v>
      </c>
      <c r="AH215" s="413">
        <f t="shared" si="32"/>
      </c>
      <c r="AI215" s="414" t="str">
        <f t="shared" si="33"/>
        <v>・</v>
      </c>
      <c r="AJ215" s="415">
        <f t="shared" si="34"/>
      </c>
      <c r="AK215" s="298"/>
      <c r="AP215" s="35" t="str">
        <f>'参加校一覧（様式A-2)'!A157</f>
        <v>148</v>
      </c>
      <c r="AQ215" s="35">
        <f>'参加校一覧（様式A-2)'!B157</f>
        <v>0</v>
      </c>
      <c r="AR215" s="35">
        <f>WIDECHAR('参加校一覧（様式A-2)'!D157)</f>
      </c>
      <c r="AS215" s="35">
        <f>WIDECHAR('参加校一覧（様式A-2)'!E157)</f>
      </c>
      <c r="AV215" s="60"/>
      <c r="AW215" s="60"/>
    </row>
    <row r="216" spans="1:49" s="18" customFormat="1" ht="17.25">
      <c r="A216" s="297"/>
      <c r="B216" s="291">
        <v>149</v>
      </c>
      <c r="C216" s="291">
        <f t="shared" si="31"/>
      </c>
      <c r="D216" s="292">
        <f>IF(M216=D$65,COUNTIF($M$68:$M216,D$65),"")</f>
      </c>
      <c r="E216" s="292">
        <f>IF(M216=E$65,COUNTIF($M$68:$M216,E$65),"")</f>
      </c>
      <c r="F216" s="173"/>
      <c r="G216" s="174"/>
      <c r="H216" s="190" t="str">
        <f t="shared" si="28"/>
        <v>　</v>
      </c>
      <c r="I216" s="164"/>
      <c r="J216" s="183"/>
      <c r="K216" s="174"/>
      <c r="L216" s="190" t="str">
        <f t="shared" si="29"/>
        <v>　</v>
      </c>
      <c r="M216" s="164"/>
      <c r="N216" s="165"/>
      <c r="O216" s="121"/>
      <c r="P216" s="218">
        <f t="shared" si="25"/>
      </c>
      <c r="Q216" s="120"/>
      <c r="R216" s="121"/>
      <c r="S216" s="239">
        <f t="shared" si="26"/>
      </c>
      <c r="T216" s="159"/>
      <c r="U216" s="122"/>
      <c r="V216" s="123"/>
      <c r="W216" s="218">
        <f t="shared" si="27"/>
      </c>
      <c r="X216" s="159"/>
      <c r="Y216" s="119"/>
      <c r="Z216" s="293"/>
      <c r="AA216" s="294"/>
      <c r="AB216" s="294"/>
      <c r="AC216" s="294"/>
      <c r="AD216" s="294"/>
      <c r="AE216" s="295"/>
      <c r="AF216" s="130"/>
      <c r="AG216" s="196" t="str">
        <f t="shared" si="30"/>
        <v>・</v>
      </c>
      <c r="AH216" s="413">
        <f t="shared" si="32"/>
      </c>
      <c r="AI216" s="414" t="str">
        <f t="shared" si="33"/>
        <v>・</v>
      </c>
      <c r="AJ216" s="415">
        <f t="shared" si="34"/>
      </c>
      <c r="AK216" s="298"/>
      <c r="AP216" s="35" t="str">
        <f>'参加校一覧（様式A-2)'!A158</f>
        <v>149</v>
      </c>
      <c r="AQ216" s="35">
        <f>'参加校一覧（様式A-2)'!B158</f>
        <v>0</v>
      </c>
      <c r="AR216" s="35">
        <f>WIDECHAR('参加校一覧（様式A-2)'!D158)</f>
      </c>
      <c r="AS216" s="35">
        <f>WIDECHAR('参加校一覧（様式A-2)'!E158)</f>
      </c>
      <c r="AV216" s="60"/>
      <c r="AW216" s="60"/>
    </row>
    <row r="217" spans="1:49" s="18" customFormat="1" ht="18" thickBot="1">
      <c r="A217" s="297"/>
      <c r="B217" s="306">
        <v>150</v>
      </c>
      <c r="C217" s="306">
        <f t="shared" si="31"/>
      </c>
      <c r="D217" s="307">
        <f>IF(M217=D$65,COUNTIF($M$68:$M217,D$65),"")</f>
      </c>
      <c r="E217" s="307">
        <f>IF(M217=E$65,COUNTIF($M$68:$M217,E$65),"")</f>
      </c>
      <c r="F217" s="177"/>
      <c r="G217" s="178"/>
      <c r="H217" s="192" t="str">
        <f t="shared" si="28"/>
        <v>　</v>
      </c>
      <c r="I217" s="171"/>
      <c r="J217" s="185"/>
      <c r="K217" s="178"/>
      <c r="L217" s="192" t="str">
        <f t="shared" si="29"/>
        <v>　</v>
      </c>
      <c r="M217" s="171"/>
      <c r="N217" s="172"/>
      <c r="O217" s="142"/>
      <c r="P217" s="220">
        <f t="shared" si="25"/>
      </c>
      <c r="Q217" s="141"/>
      <c r="R217" s="142"/>
      <c r="S217" s="241">
        <f t="shared" si="26"/>
      </c>
      <c r="T217" s="161"/>
      <c r="U217" s="143"/>
      <c r="V217" s="144"/>
      <c r="W217" s="220">
        <f t="shared" si="27"/>
      </c>
      <c r="X217" s="161"/>
      <c r="Y217" s="145"/>
      <c r="Z217" s="308"/>
      <c r="AA217" s="309"/>
      <c r="AB217" s="309"/>
      <c r="AC217" s="309"/>
      <c r="AD217" s="309"/>
      <c r="AE217" s="310"/>
      <c r="AF217" s="146"/>
      <c r="AG217" s="199" t="str">
        <f t="shared" si="30"/>
        <v>・</v>
      </c>
      <c r="AH217" s="422">
        <f t="shared" si="32"/>
      </c>
      <c r="AI217" s="423" t="str">
        <f t="shared" si="33"/>
        <v>・</v>
      </c>
      <c r="AJ217" s="424">
        <f t="shared" si="34"/>
      </c>
      <c r="AK217" s="311"/>
      <c r="AP217" s="35" t="str">
        <f>'参加校一覧（様式A-2)'!A159</f>
        <v>150</v>
      </c>
      <c r="AQ217" s="35">
        <f>'参加校一覧（様式A-2)'!B159</f>
        <v>0</v>
      </c>
      <c r="AR217" s="35">
        <f>WIDECHAR('参加校一覧（様式A-2)'!D159)</f>
      </c>
      <c r="AS217" s="35">
        <f>WIDECHAR('参加校一覧（様式A-2)'!E159)</f>
      </c>
      <c r="AV217" s="60"/>
      <c r="AW217" s="60"/>
    </row>
    <row r="218" spans="1:49" s="18" customFormat="1" ht="17.25">
      <c r="A218" s="297"/>
      <c r="B218" s="291">
        <v>151</v>
      </c>
      <c r="C218" s="291">
        <f t="shared" si="31"/>
      </c>
      <c r="D218" s="292">
        <f>IF(M218=D$65,COUNTIF($M$68:$M218,D$65),"")</f>
      </c>
      <c r="E218" s="292">
        <f>IF(M218=E$65,COUNTIF($M$68:$M218,E$65),"")</f>
      </c>
      <c r="F218" s="173"/>
      <c r="G218" s="174"/>
      <c r="H218" s="190" t="str">
        <f t="shared" si="28"/>
        <v>　</v>
      </c>
      <c r="I218" s="164"/>
      <c r="J218" s="183"/>
      <c r="K218" s="174"/>
      <c r="L218" s="190" t="str">
        <f t="shared" si="29"/>
        <v>　</v>
      </c>
      <c r="M218" s="164"/>
      <c r="N218" s="165"/>
      <c r="O218" s="121"/>
      <c r="P218" s="218">
        <f t="shared" si="25"/>
      </c>
      <c r="Q218" s="120"/>
      <c r="R218" s="121"/>
      <c r="S218" s="239">
        <f t="shared" si="26"/>
      </c>
      <c r="T218" s="159"/>
      <c r="U218" s="122"/>
      <c r="V218" s="123"/>
      <c r="W218" s="218">
        <f t="shared" si="27"/>
      </c>
      <c r="X218" s="159"/>
      <c r="Y218" s="119"/>
      <c r="Z218" s="293"/>
      <c r="AA218" s="294"/>
      <c r="AB218" s="294"/>
      <c r="AC218" s="294"/>
      <c r="AD218" s="294"/>
      <c r="AE218" s="295"/>
      <c r="AF218" s="149"/>
      <c r="AG218" s="200" t="str">
        <f t="shared" si="30"/>
        <v>・</v>
      </c>
      <c r="AH218" s="425">
        <f t="shared" si="32"/>
      </c>
      <c r="AI218" s="426" t="str">
        <f t="shared" si="33"/>
        <v>・</v>
      </c>
      <c r="AJ218" s="427">
        <f t="shared" si="34"/>
      </c>
      <c r="AK218" s="312"/>
      <c r="AP218" s="35" t="str">
        <f>'参加校一覧（様式A-2)'!A160</f>
        <v>151</v>
      </c>
      <c r="AQ218" s="35">
        <f>'参加校一覧（様式A-2)'!B160</f>
        <v>0</v>
      </c>
      <c r="AR218" s="35">
        <f>WIDECHAR('参加校一覧（様式A-2)'!D160)</f>
      </c>
      <c r="AS218" s="35">
        <f>WIDECHAR('参加校一覧（様式A-2)'!E160)</f>
      </c>
      <c r="AV218" s="60"/>
      <c r="AW218" s="60"/>
    </row>
    <row r="219" spans="1:49" s="18" customFormat="1" ht="17.25">
      <c r="A219" s="297"/>
      <c r="B219" s="291">
        <v>152</v>
      </c>
      <c r="C219" s="291">
        <f t="shared" si="31"/>
      </c>
      <c r="D219" s="292">
        <f>IF(M219=D$65,COUNTIF($M$68:$M219,D$65),"")</f>
      </c>
      <c r="E219" s="292">
        <f>IF(M219=E$65,COUNTIF($M$68:$M219,E$65),"")</f>
      </c>
      <c r="F219" s="173"/>
      <c r="G219" s="174"/>
      <c r="H219" s="190" t="str">
        <f t="shared" si="28"/>
        <v>　</v>
      </c>
      <c r="I219" s="164"/>
      <c r="J219" s="183"/>
      <c r="K219" s="174"/>
      <c r="L219" s="190" t="str">
        <f t="shared" si="29"/>
        <v>　</v>
      </c>
      <c r="M219" s="164"/>
      <c r="N219" s="165"/>
      <c r="O219" s="121"/>
      <c r="P219" s="218">
        <f t="shared" si="25"/>
      </c>
      <c r="Q219" s="120"/>
      <c r="R219" s="121"/>
      <c r="S219" s="239">
        <f t="shared" si="26"/>
      </c>
      <c r="T219" s="159"/>
      <c r="U219" s="122"/>
      <c r="V219" s="123"/>
      <c r="W219" s="218">
        <f t="shared" si="27"/>
      </c>
      <c r="X219" s="159"/>
      <c r="Y219" s="119"/>
      <c r="Z219" s="293"/>
      <c r="AA219" s="294"/>
      <c r="AB219" s="294"/>
      <c r="AC219" s="294"/>
      <c r="AD219" s="294"/>
      <c r="AE219" s="295"/>
      <c r="AF219" s="130"/>
      <c r="AG219" s="196" t="str">
        <f t="shared" si="30"/>
        <v>・</v>
      </c>
      <c r="AH219" s="413">
        <f t="shared" si="32"/>
      </c>
      <c r="AI219" s="414" t="str">
        <f t="shared" si="33"/>
        <v>・</v>
      </c>
      <c r="AJ219" s="415">
        <f t="shared" si="34"/>
      </c>
      <c r="AK219" s="298"/>
      <c r="AP219" s="35" t="str">
        <f>'参加校一覧（様式A-2)'!A161</f>
        <v>152</v>
      </c>
      <c r="AQ219" s="35">
        <f>'参加校一覧（様式A-2)'!B161</f>
        <v>0</v>
      </c>
      <c r="AR219" s="35">
        <f>WIDECHAR('参加校一覧（様式A-2)'!D161)</f>
      </c>
      <c r="AS219" s="35">
        <f>WIDECHAR('参加校一覧（様式A-2)'!E161)</f>
      </c>
      <c r="AV219" s="60"/>
      <c r="AW219" s="60"/>
    </row>
    <row r="220" spans="1:49" s="18" customFormat="1" ht="17.25">
      <c r="A220" s="297"/>
      <c r="B220" s="291">
        <v>153</v>
      </c>
      <c r="C220" s="291">
        <f t="shared" si="31"/>
      </c>
      <c r="D220" s="292">
        <f>IF(M220=D$65,COUNTIF($M$68:$M220,D$65),"")</f>
      </c>
      <c r="E220" s="292">
        <f>IF(M220=E$65,COUNTIF($M$68:$M220,E$65),"")</f>
      </c>
      <c r="F220" s="173"/>
      <c r="G220" s="174"/>
      <c r="H220" s="190" t="str">
        <f t="shared" si="28"/>
        <v>　</v>
      </c>
      <c r="I220" s="164"/>
      <c r="J220" s="183"/>
      <c r="K220" s="174"/>
      <c r="L220" s="190" t="str">
        <f t="shared" si="29"/>
        <v>　</v>
      </c>
      <c r="M220" s="164"/>
      <c r="N220" s="165"/>
      <c r="O220" s="121"/>
      <c r="P220" s="218">
        <f t="shared" si="25"/>
      </c>
      <c r="Q220" s="120"/>
      <c r="R220" s="121"/>
      <c r="S220" s="239">
        <f t="shared" si="26"/>
      </c>
      <c r="T220" s="159"/>
      <c r="U220" s="122"/>
      <c r="V220" s="123"/>
      <c r="W220" s="218">
        <f t="shared" si="27"/>
      </c>
      <c r="X220" s="159"/>
      <c r="Y220" s="119"/>
      <c r="Z220" s="293"/>
      <c r="AA220" s="294"/>
      <c r="AB220" s="294"/>
      <c r="AC220" s="294"/>
      <c r="AD220" s="294"/>
      <c r="AE220" s="295"/>
      <c r="AF220" s="130"/>
      <c r="AG220" s="196" t="str">
        <f t="shared" si="30"/>
        <v>・</v>
      </c>
      <c r="AH220" s="413">
        <f t="shared" si="32"/>
      </c>
      <c r="AI220" s="414" t="str">
        <f t="shared" si="33"/>
        <v>・</v>
      </c>
      <c r="AJ220" s="415">
        <f t="shared" si="34"/>
      </c>
      <c r="AK220" s="298"/>
      <c r="AP220" s="35" t="str">
        <f>'参加校一覧（様式A-2)'!A162</f>
        <v>153</v>
      </c>
      <c r="AQ220" s="35">
        <f>'参加校一覧（様式A-2)'!B162</f>
        <v>0</v>
      </c>
      <c r="AR220" s="35">
        <f>WIDECHAR('参加校一覧（様式A-2)'!D162)</f>
      </c>
      <c r="AS220" s="35">
        <f>WIDECHAR('参加校一覧（様式A-2)'!E162)</f>
      </c>
      <c r="AV220" s="60"/>
      <c r="AW220" s="60"/>
    </row>
    <row r="221" spans="1:49" s="18" customFormat="1" ht="17.25">
      <c r="A221" s="297"/>
      <c r="B221" s="291">
        <v>154</v>
      </c>
      <c r="C221" s="291">
        <f t="shared" si="31"/>
      </c>
      <c r="D221" s="292">
        <f>IF(M221=D$65,COUNTIF($M$68:$M221,D$65),"")</f>
      </c>
      <c r="E221" s="292">
        <f>IF(M221=E$65,COUNTIF($M$68:$M221,E$65),"")</f>
      </c>
      <c r="F221" s="173"/>
      <c r="G221" s="174"/>
      <c r="H221" s="190" t="str">
        <f t="shared" si="28"/>
        <v>　</v>
      </c>
      <c r="I221" s="164"/>
      <c r="J221" s="183"/>
      <c r="K221" s="174"/>
      <c r="L221" s="190" t="str">
        <f t="shared" si="29"/>
        <v>　</v>
      </c>
      <c r="M221" s="164"/>
      <c r="N221" s="165"/>
      <c r="O221" s="121"/>
      <c r="P221" s="218">
        <f t="shared" si="25"/>
      </c>
      <c r="Q221" s="120"/>
      <c r="R221" s="121"/>
      <c r="S221" s="239">
        <f t="shared" si="26"/>
      </c>
      <c r="T221" s="159"/>
      <c r="U221" s="122"/>
      <c r="V221" s="123"/>
      <c r="W221" s="218">
        <f t="shared" si="27"/>
      </c>
      <c r="X221" s="159"/>
      <c r="Y221" s="119"/>
      <c r="Z221" s="293"/>
      <c r="AA221" s="294"/>
      <c r="AB221" s="294"/>
      <c r="AC221" s="294"/>
      <c r="AD221" s="294"/>
      <c r="AE221" s="295"/>
      <c r="AF221" s="130"/>
      <c r="AG221" s="196" t="str">
        <f t="shared" si="30"/>
        <v>・</v>
      </c>
      <c r="AH221" s="413">
        <f t="shared" si="32"/>
      </c>
      <c r="AI221" s="414" t="str">
        <f t="shared" si="33"/>
        <v>・</v>
      </c>
      <c r="AJ221" s="415">
        <f t="shared" si="34"/>
      </c>
      <c r="AK221" s="298"/>
      <c r="AP221" s="35" t="str">
        <f>'参加校一覧（様式A-2)'!A163</f>
        <v>154</v>
      </c>
      <c r="AQ221" s="35">
        <f>'参加校一覧（様式A-2)'!B163</f>
        <v>0</v>
      </c>
      <c r="AR221" s="35">
        <f>WIDECHAR('参加校一覧（様式A-2)'!D163)</f>
      </c>
      <c r="AS221" s="35">
        <f>WIDECHAR('参加校一覧（様式A-2)'!E163)</f>
      </c>
      <c r="AV221" s="60"/>
      <c r="AW221" s="60"/>
    </row>
    <row r="222" spans="1:49" s="18" customFormat="1" ht="17.25">
      <c r="A222" s="297"/>
      <c r="B222" s="299">
        <v>155</v>
      </c>
      <c r="C222" s="299">
        <f t="shared" si="31"/>
      </c>
      <c r="D222" s="300">
        <f>IF(M222=D$65,COUNTIF($M$68:$M222,D$65),"")</f>
      </c>
      <c r="E222" s="300">
        <f>IF(M222=E$65,COUNTIF($M$68:$M222,E$65),"")</f>
      </c>
      <c r="F222" s="175"/>
      <c r="G222" s="176"/>
      <c r="H222" s="191" t="str">
        <f t="shared" si="28"/>
        <v>　</v>
      </c>
      <c r="I222" s="166"/>
      <c r="J222" s="184"/>
      <c r="K222" s="176"/>
      <c r="L222" s="191" t="str">
        <f t="shared" si="29"/>
        <v>　</v>
      </c>
      <c r="M222" s="167"/>
      <c r="N222" s="168"/>
      <c r="O222" s="135"/>
      <c r="P222" s="234">
        <f t="shared" si="25"/>
      </c>
      <c r="Q222" s="134"/>
      <c r="R222" s="135"/>
      <c r="S222" s="240">
        <f t="shared" si="26"/>
      </c>
      <c r="T222" s="160"/>
      <c r="U222" s="136"/>
      <c r="V222" s="137"/>
      <c r="W222" s="234">
        <f t="shared" si="27"/>
      </c>
      <c r="X222" s="160"/>
      <c r="Y222" s="138"/>
      <c r="Z222" s="301"/>
      <c r="AA222" s="302"/>
      <c r="AB222" s="302"/>
      <c r="AC222" s="302"/>
      <c r="AD222" s="302"/>
      <c r="AE222" s="303"/>
      <c r="AF222" s="139"/>
      <c r="AG222" s="197" t="str">
        <f t="shared" si="30"/>
        <v>・</v>
      </c>
      <c r="AH222" s="416">
        <f t="shared" si="32"/>
      </c>
      <c r="AI222" s="417" t="str">
        <f t="shared" si="33"/>
        <v>・</v>
      </c>
      <c r="AJ222" s="418">
        <f t="shared" si="34"/>
      </c>
      <c r="AK222" s="304"/>
      <c r="AP222" s="35" t="str">
        <f>'参加校一覧（様式A-2)'!A164</f>
        <v>155</v>
      </c>
      <c r="AQ222" s="35">
        <f>'参加校一覧（様式A-2)'!B164</f>
        <v>0</v>
      </c>
      <c r="AR222" s="35">
        <f>WIDECHAR('参加校一覧（様式A-2)'!D164)</f>
      </c>
      <c r="AS222" s="35">
        <f>WIDECHAR('参加校一覧（様式A-2)'!E164)</f>
      </c>
      <c r="AV222" s="60"/>
      <c r="AW222" s="60"/>
    </row>
    <row r="223" spans="1:49" s="18" customFormat="1" ht="17.25">
      <c r="A223" s="297"/>
      <c r="B223" s="291">
        <v>156</v>
      </c>
      <c r="C223" s="291">
        <f t="shared" si="31"/>
      </c>
      <c r="D223" s="292">
        <f>IF(M223=D$65,COUNTIF($M$68:$M223,D$65),"")</f>
      </c>
      <c r="E223" s="292">
        <f>IF(M223=E$65,COUNTIF($M$68:$M223,E$65),"")</f>
      </c>
      <c r="F223" s="173"/>
      <c r="G223" s="174"/>
      <c r="H223" s="190" t="str">
        <f t="shared" si="28"/>
        <v>　</v>
      </c>
      <c r="I223" s="164"/>
      <c r="J223" s="183"/>
      <c r="K223" s="174"/>
      <c r="L223" s="190" t="str">
        <f t="shared" si="29"/>
        <v>　</v>
      </c>
      <c r="M223" s="169"/>
      <c r="N223" s="170"/>
      <c r="O223" s="121"/>
      <c r="P223" s="218">
        <f t="shared" si="25"/>
      </c>
      <c r="Q223" s="120"/>
      <c r="R223" s="121"/>
      <c r="S223" s="239">
        <f t="shared" si="26"/>
      </c>
      <c r="T223" s="159"/>
      <c r="U223" s="122"/>
      <c r="V223" s="123"/>
      <c r="W223" s="218">
        <f t="shared" si="27"/>
      </c>
      <c r="X223" s="159"/>
      <c r="Y223" s="119"/>
      <c r="Z223" s="293"/>
      <c r="AA223" s="294"/>
      <c r="AB223" s="294"/>
      <c r="AC223" s="294"/>
      <c r="AD223" s="294"/>
      <c r="AE223" s="295"/>
      <c r="AF223" s="140"/>
      <c r="AG223" s="198" t="str">
        <f t="shared" si="30"/>
        <v>・</v>
      </c>
      <c r="AH223" s="419">
        <f t="shared" si="32"/>
      </c>
      <c r="AI223" s="420" t="str">
        <f t="shared" si="33"/>
        <v>・</v>
      </c>
      <c r="AJ223" s="421">
        <f t="shared" si="34"/>
      </c>
      <c r="AK223" s="305"/>
      <c r="AP223" s="35" t="str">
        <f>'参加校一覧（様式A-2)'!A165</f>
        <v>156</v>
      </c>
      <c r="AQ223" s="35">
        <f>'参加校一覧（様式A-2)'!B165</f>
        <v>0</v>
      </c>
      <c r="AR223" s="35">
        <f>WIDECHAR('参加校一覧（様式A-2)'!D165)</f>
      </c>
      <c r="AS223" s="35">
        <f>WIDECHAR('参加校一覧（様式A-2)'!E165)</f>
      </c>
      <c r="AV223" s="60"/>
      <c r="AW223" s="60"/>
    </row>
    <row r="224" spans="1:49" s="18" customFormat="1" ht="17.25">
      <c r="A224" s="297"/>
      <c r="B224" s="291">
        <v>157</v>
      </c>
      <c r="C224" s="291">
        <f t="shared" si="31"/>
      </c>
      <c r="D224" s="292">
        <f>IF(M224=D$65,COUNTIF($M$68:$M224,D$65),"")</f>
      </c>
      <c r="E224" s="292">
        <f>IF(M224=E$65,COUNTIF($M$68:$M224,E$65),"")</f>
      </c>
      <c r="F224" s="173"/>
      <c r="G224" s="174"/>
      <c r="H224" s="190" t="str">
        <f t="shared" si="28"/>
        <v>　</v>
      </c>
      <c r="I224" s="164"/>
      <c r="J224" s="183"/>
      <c r="K224" s="174"/>
      <c r="L224" s="190" t="str">
        <f t="shared" si="29"/>
        <v>　</v>
      </c>
      <c r="M224" s="164"/>
      <c r="N224" s="165"/>
      <c r="O224" s="121"/>
      <c r="P224" s="218">
        <f t="shared" si="25"/>
      </c>
      <c r="Q224" s="120"/>
      <c r="R224" s="121"/>
      <c r="S224" s="239">
        <f t="shared" si="26"/>
      </c>
      <c r="T224" s="159"/>
      <c r="U224" s="122"/>
      <c r="V224" s="123"/>
      <c r="W224" s="218">
        <f t="shared" si="27"/>
      </c>
      <c r="X224" s="159"/>
      <c r="Y224" s="119"/>
      <c r="Z224" s="293"/>
      <c r="AA224" s="294"/>
      <c r="AB224" s="294"/>
      <c r="AC224" s="294"/>
      <c r="AD224" s="294"/>
      <c r="AE224" s="295"/>
      <c r="AF224" s="130"/>
      <c r="AG224" s="196" t="str">
        <f t="shared" si="30"/>
        <v>・</v>
      </c>
      <c r="AH224" s="413">
        <f t="shared" si="32"/>
      </c>
      <c r="AI224" s="414" t="str">
        <f t="shared" si="33"/>
        <v>・</v>
      </c>
      <c r="AJ224" s="415">
        <f t="shared" si="34"/>
      </c>
      <c r="AK224" s="298"/>
      <c r="AP224" s="35" t="str">
        <f>'参加校一覧（様式A-2)'!A166</f>
        <v>157</v>
      </c>
      <c r="AQ224" s="35">
        <f>'参加校一覧（様式A-2)'!B166</f>
        <v>0</v>
      </c>
      <c r="AR224" s="35">
        <f>WIDECHAR('参加校一覧（様式A-2)'!D166)</f>
      </c>
      <c r="AS224" s="35">
        <f>WIDECHAR('参加校一覧（様式A-2)'!E166)</f>
      </c>
      <c r="AV224" s="60"/>
      <c r="AW224" s="60"/>
    </row>
    <row r="225" spans="1:49" s="18" customFormat="1" ht="17.25">
      <c r="A225" s="297"/>
      <c r="B225" s="291">
        <v>158</v>
      </c>
      <c r="C225" s="291">
        <f t="shared" si="31"/>
      </c>
      <c r="D225" s="292">
        <f>IF(M225=D$65,COUNTIF($M$68:$M225,D$65),"")</f>
      </c>
      <c r="E225" s="292">
        <f>IF(M225=E$65,COUNTIF($M$68:$M225,E$65),"")</f>
      </c>
      <c r="F225" s="173"/>
      <c r="G225" s="174"/>
      <c r="H225" s="190" t="str">
        <f t="shared" si="28"/>
        <v>　</v>
      </c>
      <c r="I225" s="164"/>
      <c r="J225" s="183"/>
      <c r="K225" s="174"/>
      <c r="L225" s="190" t="str">
        <f t="shared" si="29"/>
        <v>　</v>
      </c>
      <c r="M225" s="164"/>
      <c r="N225" s="165"/>
      <c r="O225" s="121"/>
      <c r="P225" s="218">
        <f t="shared" si="25"/>
      </c>
      <c r="Q225" s="120"/>
      <c r="R225" s="121"/>
      <c r="S225" s="239">
        <f t="shared" si="26"/>
      </c>
      <c r="T225" s="159"/>
      <c r="U225" s="122"/>
      <c r="V225" s="123"/>
      <c r="W225" s="218">
        <f t="shared" si="27"/>
      </c>
      <c r="X225" s="159"/>
      <c r="Y225" s="119"/>
      <c r="Z225" s="293"/>
      <c r="AA225" s="294"/>
      <c r="AB225" s="294"/>
      <c r="AC225" s="294"/>
      <c r="AD225" s="294"/>
      <c r="AE225" s="295"/>
      <c r="AF225" s="130"/>
      <c r="AG225" s="196" t="str">
        <f t="shared" si="30"/>
        <v>・</v>
      </c>
      <c r="AH225" s="413">
        <f t="shared" si="32"/>
      </c>
      <c r="AI225" s="414" t="str">
        <f t="shared" si="33"/>
        <v>・</v>
      </c>
      <c r="AJ225" s="415">
        <f t="shared" si="34"/>
      </c>
      <c r="AK225" s="298"/>
      <c r="AP225" s="35" t="str">
        <f>'参加校一覧（様式A-2)'!A167</f>
        <v>158</v>
      </c>
      <c r="AQ225" s="35">
        <f>'参加校一覧（様式A-2)'!B167</f>
        <v>0</v>
      </c>
      <c r="AR225" s="35">
        <f>WIDECHAR('参加校一覧（様式A-2)'!D167)</f>
      </c>
      <c r="AS225" s="35">
        <f>WIDECHAR('参加校一覧（様式A-2)'!E167)</f>
      </c>
      <c r="AV225" s="60"/>
      <c r="AW225" s="60"/>
    </row>
    <row r="226" spans="1:49" s="18" customFormat="1" ht="17.25">
      <c r="A226" s="297"/>
      <c r="B226" s="291">
        <v>159</v>
      </c>
      <c r="C226" s="291">
        <f t="shared" si="31"/>
      </c>
      <c r="D226" s="292">
        <f>IF(M226=D$65,COUNTIF($M$68:$M226,D$65),"")</f>
      </c>
      <c r="E226" s="292">
        <f>IF(M226=E$65,COUNTIF($M$68:$M226,E$65),"")</f>
      </c>
      <c r="F226" s="173"/>
      <c r="G226" s="174"/>
      <c r="H226" s="190" t="str">
        <f t="shared" si="28"/>
        <v>　</v>
      </c>
      <c r="I226" s="164"/>
      <c r="J226" s="183"/>
      <c r="K226" s="174"/>
      <c r="L226" s="190" t="str">
        <f t="shared" si="29"/>
        <v>　</v>
      </c>
      <c r="M226" s="164"/>
      <c r="N226" s="165"/>
      <c r="O226" s="121"/>
      <c r="P226" s="218">
        <f t="shared" si="25"/>
      </c>
      <c r="Q226" s="120"/>
      <c r="R226" s="121"/>
      <c r="S226" s="239">
        <f t="shared" si="26"/>
      </c>
      <c r="T226" s="159"/>
      <c r="U226" s="122"/>
      <c r="V226" s="123"/>
      <c r="W226" s="218">
        <f t="shared" si="27"/>
      </c>
      <c r="X226" s="159"/>
      <c r="Y226" s="119"/>
      <c r="Z226" s="293"/>
      <c r="AA226" s="294"/>
      <c r="AB226" s="294"/>
      <c r="AC226" s="294"/>
      <c r="AD226" s="294"/>
      <c r="AE226" s="295"/>
      <c r="AF226" s="130"/>
      <c r="AG226" s="196" t="str">
        <f t="shared" si="30"/>
        <v>・</v>
      </c>
      <c r="AH226" s="413">
        <f t="shared" si="32"/>
      </c>
      <c r="AI226" s="414" t="str">
        <f t="shared" si="33"/>
        <v>・</v>
      </c>
      <c r="AJ226" s="415">
        <f t="shared" si="34"/>
      </c>
      <c r="AK226" s="298"/>
      <c r="AP226" s="35" t="str">
        <f>'参加校一覧（様式A-2)'!A168</f>
        <v>159</v>
      </c>
      <c r="AQ226" s="35">
        <f>'参加校一覧（様式A-2)'!B168</f>
        <v>0</v>
      </c>
      <c r="AR226" s="35">
        <f>WIDECHAR('参加校一覧（様式A-2)'!D168)</f>
      </c>
      <c r="AS226" s="35">
        <f>WIDECHAR('参加校一覧（様式A-2)'!E168)</f>
      </c>
      <c r="AV226" s="60"/>
      <c r="AW226" s="60"/>
    </row>
    <row r="227" spans="1:49" s="18" customFormat="1" ht="18" thickBot="1">
      <c r="A227" s="297"/>
      <c r="B227" s="306">
        <v>160</v>
      </c>
      <c r="C227" s="306">
        <f t="shared" si="31"/>
      </c>
      <c r="D227" s="307">
        <f>IF(M227=D$65,COUNTIF($M$68:$M227,D$65),"")</f>
      </c>
      <c r="E227" s="307">
        <f>IF(M227=E$65,COUNTIF($M$68:$M227,E$65),"")</f>
      </c>
      <c r="F227" s="177"/>
      <c r="G227" s="178"/>
      <c r="H227" s="192" t="str">
        <f t="shared" si="28"/>
        <v>　</v>
      </c>
      <c r="I227" s="171"/>
      <c r="J227" s="185"/>
      <c r="K227" s="178"/>
      <c r="L227" s="192" t="str">
        <f t="shared" si="29"/>
        <v>　</v>
      </c>
      <c r="M227" s="171"/>
      <c r="N227" s="172"/>
      <c r="O227" s="142"/>
      <c r="P227" s="220">
        <f t="shared" si="25"/>
      </c>
      <c r="Q227" s="141"/>
      <c r="R227" s="142"/>
      <c r="S227" s="241">
        <f t="shared" si="26"/>
      </c>
      <c r="T227" s="161"/>
      <c r="U227" s="143"/>
      <c r="V227" s="144"/>
      <c r="W227" s="220">
        <f t="shared" si="27"/>
      </c>
      <c r="X227" s="161"/>
      <c r="Y227" s="145"/>
      <c r="Z227" s="308"/>
      <c r="AA227" s="309"/>
      <c r="AB227" s="309"/>
      <c r="AC227" s="309"/>
      <c r="AD227" s="309"/>
      <c r="AE227" s="310"/>
      <c r="AF227" s="146"/>
      <c r="AG227" s="199" t="str">
        <f t="shared" si="30"/>
        <v>・</v>
      </c>
      <c r="AH227" s="422">
        <f t="shared" si="32"/>
      </c>
      <c r="AI227" s="423" t="str">
        <f t="shared" si="33"/>
        <v>・</v>
      </c>
      <c r="AJ227" s="424">
        <f t="shared" si="34"/>
      </c>
      <c r="AK227" s="311"/>
      <c r="AP227" s="35" t="str">
        <f>'参加校一覧（様式A-2)'!A169</f>
        <v>160</v>
      </c>
      <c r="AQ227" s="35">
        <f>'参加校一覧（様式A-2)'!B169</f>
        <v>0</v>
      </c>
      <c r="AR227" s="35">
        <f>WIDECHAR('参加校一覧（様式A-2)'!D169)</f>
      </c>
      <c r="AS227" s="35">
        <f>WIDECHAR('参加校一覧（様式A-2)'!E169)</f>
      </c>
      <c r="AV227" s="60"/>
      <c r="AW227" s="60"/>
    </row>
    <row r="228" spans="1:49" s="18" customFormat="1" ht="17.25">
      <c r="A228" s="297"/>
      <c r="B228" s="291">
        <v>161</v>
      </c>
      <c r="C228" s="291">
        <f t="shared" si="31"/>
      </c>
      <c r="D228" s="292">
        <f>IF(M228=D$65,COUNTIF($M$68:$M228,D$65),"")</f>
      </c>
      <c r="E228" s="292">
        <f>IF(M228=E$65,COUNTIF($M$68:$M228,E$65),"")</f>
      </c>
      <c r="F228" s="173"/>
      <c r="G228" s="174"/>
      <c r="H228" s="190" t="str">
        <f t="shared" si="28"/>
        <v>　</v>
      </c>
      <c r="I228" s="164"/>
      <c r="J228" s="183"/>
      <c r="K228" s="174"/>
      <c r="L228" s="190" t="str">
        <f t="shared" si="29"/>
        <v>　</v>
      </c>
      <c r="M228" s="164"/>
      <c r="N228" s="165"/>
      <c r="O228" s="121"/>
      <c r="P228" s="218">
        <f t="shared" si="25"/>
      </c>
      <c r="Q228" s="120"/>
      <c r="R228" s="121"/>
      <c r="S228" s="239">
        <f t="shared" si="26"/>
      </c>
      <c r="T228" s="159"/>
      <c r="U228" s="122"/>
      <c r="V228" s="123"/>
      <c r="W228" s="218">
        <f t="shared" si="27"/>
      </c>
      <c r="X228" s="159"/>
      <c r="Y228" s="119"/>
      <c r="Z228" s="293"/>
      <c r="AA228" s="294"/>
      <c r="AB228" s="294"/>
      <c r="AC228" s="294"/>
      <c r="AD228" s="294"/>
      <c r="AE228" s="295"/>
      <c r="AF228" s="149"/>
      <c r="AG228" s="200" t="str">
        <f t="shared" si="30"/>
        <v>・</v>
      </c>
      <c r="AH228" s="425">
        <f t="shared" si="32"/>
      </c>
      <c r="AI228" s="426" t="str">
        <f t="shared" si="33"/>
        <v>・</v>
      </c>
      <c r="AJ228" s="427">
        <f t="shared" si="34"/>
      </c>
      <c r="AK228" s="312"/>
      <c r="AP228" s="35" t="str">
        <f>'参加校一覧（様式A-2)'!A170</f>
        <v>161</v>
      </c>
      <c r="AQ228" s="35">
        <f>'参加校一覧（様式A-2)'!B170</f>
        <v>0</v>
      </c>
      <c r="AR228" s="35">
        <f>WIDECHAR('参加校一覧（様式A-2)'!D170)</f>
      </c>
      <c r="AS228" s="35">
        <f>WIDECHAR('参加校一覧（様式A-2)'!E170)</f>
      </c>
      <c r="AV228" s="60"/>
      <c r="AW228" s="60"/>
    </row>
    <row r="229" spans="1:49" s="18" customFormat="1" ht="17.25">
      <c r="A229" s="297"/>
      <c r="B229" s="291">
        <v>162</v>
      </c>
      <c r="C229" s="291">
        <f t="shared" si="31"/>
      </c>
      <c r="D229" s="292">
        <f>IF(M229=D$65,COUNTIF($M$68:$M229,D$65),"")</f>
      </c>
      <c r="E229" s="292">
        <f>IF(M229=E$65,COUNTIF($M$68:$M229,E$65),"")</f>
      </c>
      <c r="F229" s="173"/>
      <c r="G229" s="174"/>
      <c r="H229" s="190" t="str">
        <f t="shared" si="28"/>
        <v>　</v>
      </c>
      <c r="I229" s="164"/>
      <c r="J229" s="183"/>
      <c r="K229" s="174"/>
      <c r="L229" s="190" t="str">
        <f t="shared" si="29"/>
        <v>　</v>
      </c>
      <c r="M229" s="164"/>
      <c r="N229" s="165"/>
      <c r="O229" s="121"/>
      <c r="P229" s="218">
        <f t="shared" si="25"/>
      </c>
      <c r="Q229" s="120"/>
      <c r="R229" s="121"/>
      <c r="S229" s="239">
        <f t="shared" si="26"/>
      </c>
      <c r="T229" s="159"/>
      <c r="U229" s="122"/>
      <c r="V229" s="123"/>
      <c r="W229" s="218">
        <f t="shared" si="27"/>
      </c>
      <c r="X229" s="159"/>
      <c r="Y229" s="119"/>
      <c r="Z229" s="293"/>
      <c r="AA229" s="294"/>
      <c r="AB229" s="294"/>
      <c r="AC229" s="294"/>
      <c r="AD229" s="294"/>
      <c r="AE229" s="295"/>
      <c r="AF229" s="130"/>
      <c r="AG229" s="196" t="str">
        <f t="shared" si="30"/>
        <v>・</v>
      </c>
      <c r="AH229" s="413">
        <f t="shared" si="32"/>
      </c>
      <c r="AI229" s="414" t="str">
        <f t="shared" si="33"/>
        <v>・</v>
      </c>
      <c r="AJ229" s="415">
        <f t="shared" si="34"/>
      </c>
      <c r="AK229" s="298"/>
      <c r="AP229" s="35" t="str">
        <f>'参加校一覧（様式A-2)'!A171</f>
        <v>162</v>
      </c>
      <c r="AQ229" s="35">
        <f>'参加校一覧（様式A-2)'!B171</f>
        <v>0</v>
      </c>
      <c r="AR229" s="35">
        <f>WIDECHAR('参加校一覧（様式A-2)'!D171)</f>
      </c>
      <c r="AS229" s="35">
        <f>WIDECHAR('参加校一覧（様式A-2)'!E171)</f>
      </c>
      <c r="AV229" s="60"/>
      <c r="AW229" s="60"/>
    </row>
    <row r="230" spans="1:49" s="18" customFormat="1" ht="17.25">
      <c r="A230" s="297"/>
      <c r="B230" s="291">
        <v>163</v>
      </c>
      <c r="C230" s="291">
        <f t="shared" si="31"/>
      </c>
      <c r="D230" s="292">
        <f>IF(M230=D$65,COUNTIF($M$68:$M230,D$65),"")</f>
      </c>
      <c r="E230" s="292">
        <f>IF(M230=E$65,COUNTIF($M$68:$M230,E$65),"")</f>
      </c>
      <c r="F230" s="173"/>
      <c r="G230" s="174"/>
      <c r="H230" s="190" t="str">
        <f t="shared" si="28"/>
        <v>　</v>
      </c>
      <c r="I230" s="164"/>
      <c r="J230" s="183"/>
      <c r="K230" s="174"/>
      <c r="L230" s="190" t="str">
        <f t="shared" si="29"/>
        <v>　</v>
      </c>
      <c r="M230" s="164"/>
      <c r="N230" s="165"/>
      <c r="O230" s="121"/>
      <c r="P230" s="218">
        <f t="shared" si="25"/>
      </c>
      <c r="Q230" s="120"/>
      <c r="R230" s="121"/>
      <c r="S230" s="239">
        <f t="shared" si="26"/>
      </c>
      <c r="T230" s="159"/>
      <c r="U230" s="122"/>
      <c r="V230" s="123"/>
      <c r="W230" s="218">
        <f t="shared" si="27"/>
      </c>
      <c r="X230" s="159"/>
      <c r="Y230" s="119"/>
      <c r="Z230" s="293"/>
      <c r="AA230" s="294"/>
      <c r="AB230" s="294"/>
      <c r="AC230" s="294"/>
      <c r="AD230" s="294"/>
      <c r="AE230" s="295"/>
      <c r="AF230" s="130"/>
      <c r="AG230" s="196" t="str">
        <f t="shared" si="30"/>
        <v>・</v>
      </c>
      <c r="AH230" s="413">
        <f t="shared" si="32"/>
      </c>
      <c r="AI230" s="414" t="str">
        <f t="shared" si="33"/>
        <v>・</v>
      </c>
      <c r="AJ230" s="415">
        <f t="shared" si="34"/>
      </c>
      <c r="AK230" s="298"/>
      <c r="AP230" s="35" t="str">
        <f>'参加校一覧（様式A-2)'!A172</f>
        <v>163</v>
      </c>
      <c r="AQ230" s="35">
        <f>'参加校一覧（様式A-2)'!B172</f>
        <v>0</v>
      </c>
      <c r="AR230" s="35">
        <f>WIDECHAR('参加校一覧（様式A-2)'!D172)</f>
      </c>
      <c r="AS230" s="35">
        <f>WIDECHAR('参加校一覧（様式A-2)'!E172)</f>
      </c>
      <c r="AV230" s="60"/>
      <c r="AW230" s="60"/>
    </row>
    <row r="231" spans="1:49" s="18" customFormat="1" ht="17.25">
      <c r="A231" s="297"/>
      <c r="B231" s="291">
        <v>164</v>
      </c>
      <c r="C231" s="291">
        <f t="shared" si="31"/>
      </c>
      <c r="D231" s="292">
        <f>IF(M231=D$65,COUNTIF($M$68:$M231,D$65),"")</f>
      </c>
      <c r="E231" s="292">
        <f>IF(M231=E$65,COUNTIF($M$68:$M231,E$65),"")</f>
      </c>
      <c r="F231" s="173"/>
      <c r="G231" s="174"/>
      <c r="H231" s="190" t="str">
        <f t="shared" si="28"/>
        <v>　</v>
      </c>
      <c r="I231" s="164"/>
      <c r="J231" s="183"/>
      <c r="K231" s="174"/>
      <c r="L231" s="190" t="str">
        <f t="shared" si="29"/>
        <v>　</v>
      </c>
      <c r="M231" s="164"/>
      <c r="N231" s="165"/>
      <c r="O231" s="121"/>
      <c r="P231" s="218">
        <f t="shared" si="25"/>
      </c>
      <c r="Q231" s="120"/>
      <c r="R231" s="121"/>
      <c r="S231" s="239">
        <f t="shared" si="26"/>
      </c>
      <c r="T231" s="159"/>
      <c r="U231" s="122"/>
      <c r="V231" s="123"/>
      <c r="W231" s="218">
        <f t="shared" si="27"/>
      </c>
      <c r="X231" s="159"/>
      <c r="Y231" s="119"/>
      <c r="Z231" s="293"/>
      <c r="AA231" s="294"/>
      <c r="AB231" s="294"/>
      <c r="AC231" s="294"/>
      <c r="AD231" s="294"/>
      <c r="AE231" s="295"/>
      <c r="AF231" s="130"/>
      <c r="AG231" s="196" t="str">
        <f t="shared" si="30"/>
        <v>・</v>
      </c>
      <c r="AH231" s="413">
        <f t="shared" si="32"/>
      </c>
      <c r="AI231" s="414" t="str">
        <f t="shared" si="33"/>
        <v>・</v>
      </c>
      <c r="AJ231" s="415">
        <f t="shared" si="34"/>
      </c>
      <c r="AK231" s="298"/>
      <c r="AP231" s="35" t="str">
        <f>'参加校一覧（様式A-2)'!A173</f>
        <v>164</v>
      </c>
      <c r="AQ231" s="35">
        <f>'参加校一覧（様式A-2)'!B173</f>
        <v>0</v>
      </c>
      <c r="AR231" s="35">
        <f>WIDECHAR('参加校一覧（様式A-2)'!D173)</f>
      </c>
      <c r="AS231" s="35">
        <f>WIDECHAR('参加校一覧（様式A-2)'!E173)</f>
      </c>
      <c r="AV231" s="60"/>
      <c r="AW231" s="60"/>
    </row>
    <row r="232" spans="1:49" s="18" customFormat="1" ht="17.25">
      <c r="A232" s="297"/>
      <c r="B232" s="299">
        <v>165</v>
      </c>
      <c r="C232" s="299">
        <f t="shared" si="31"/>
      </c>
      <c r="D232" s="300">
        <f>IF(M232=D$65,COUNTIF($M$68:$M232,D$65),"")</f>
      </c>
      <c r="E232" s="300">
        <f>IF(M232=E$65,COUNTIF($M$68:$M232,E$65),"")</f>
      </c>
      <c r="F232" s="175"/>
      <c r="G232" s="176"/>
      <c r="H232" s="191" t="str">
        <f t="shared" si="28"/>
        <v>　</v>
      </c>
      <c r="I232" s="166"/>
      <c r="J232" s="184"/>
      <c r="K232" s="176"/>
      <c r="L232" s="191" t="str">
        <f t="shared" si="29"/>
        <v>　</v>
      </c>
      <c r="M232" s="167"/>
      <c r="N232" s="168"/>
      <c r="O232" s="135"/>
      <c r="P232" s="219">
        <f t="shared" si="25"/>
      </c>
      <c r="Q232" s="235"/>
      <c r="R232" s="135"/>
      <c r="S232" s="240">
        <f t="shared" si="26"/>
      </c>
      <c r="T232" s="160"/>
      <c r="U232" s="136"/>
      <c r="V232" s="137"/>
      <c r="W232" s="234">
        <f t="shared" si="27"/>
      </c>
      <c r="X232" s="160"/>
      <c r="Y232" s="138"/>
      <c r="Z232" s="313"/>
      <c r="AA232" s="314"/>
      <c r="AB232" s="314"/>
      <c r="AC232" s="314"/>
      <c r="AD232" s="314"/>
      <c r="AE232" s="315"/>
      <c r="AF232" s="150"/>
      <c r="AG232" s="201" t="str">
        <f t="shared" si="30"/>
        <v>・</v>
      </c>
      <c r="AH232" s="428">
        <f t="shared" si="32"/>
      </c>
      <c r="AI232" s="429" t="str">
        <f t="shared" si="33"/>
        <v>・</v>
      </c>
      <c r="AJ232" s="430">
        <f t="shared" si="34"/>
      </c>
      <c r="AK232" s="304"/>
      <c r="AP232" s="35" t="str">
        <f>'参加校一覧（様式A-2)'!A174</f>
        <v>165</v>
      </c>
      <c r="AQ232" s="35">
        <f>'参加校一覧（様式A-2)'!B174</f>
        <v>0</v>
      </c>
      <c r="AR232" s="35">
        <f>WIDECHAR('参加校一覧（様式A-2)'!D174)</f>
      </c>
      <c r="AS232" s="35">
        <f>WIDECHAR('参加校一覧（様式A-2)'!E174)</f>
      </c>
      <c r="AV232" s="60"/>
      <c r="AW232" s="60"/>
    </row>
    <row r="233" spans="1:49" s="18" customFormat="1" ht="17.25">
      <c r="A233" s="297"/>
      <c r="B233" s="291">
        <v>166</v>
      </c>
      <c r="C233" s="291">
        <f t="shared" si="31"/>
      </c>
      <c r="D233" s="292">
        <f>IF(M233=D$65,COUNTIF($M$68:$M233,D$65),"")</f>
      </c>
      <c r="E233" s="292">
        <f>IF(M233=E$65,COUNTIF($M$68:$M233,E$65),"")</f>
      </c>
      <c r="F233" s="173"/>
      <c r="G233" s="174"/>
      <c r="H233" s="190" t="str">
        <f t="shared" si="28"/>
        <v>　</v>
      </c>
      <c r="I233" s="164"/>
      <c r="J233" s="183"/>
      <c r="K233" s="174"/>
      <c r="L233" s="190" t="str">
        <f t="shared" si="29"/>
        <v>　</v>
      </c>
      <c r="M233" s="169"/>
      <c r="N233" s="170"/>
      <c r="O233" s="121"/>
      <c r="P233" s="233">
        <f t="shared" si="25"/>
      </c>
      <c r="Q233" s="153"/>
      <c r="R233" s="121"/>
      <c r="S233" s="239">
        <f t="shared" si="26"/>
      </c>
      <c r="T233" s="159"/>
      <c r="U233" s="122"/>
      <c r="V233" s="123"/>
      <c r="W233" s="218">
        <f t="shared" si="27"/>
      </c>
      <c r="X233" s="159"/>
      <c r="Y233" s="119"/>
      <c r="Z233" s="316"/>
      <c r="AA233" s="317"/>
      <c r="AB233" s="317"/>
      <c r="AC233" s="317"/>
      <c r="AD233" s="317"/>
      <c r="AE233" s="318"/>
      <c r="AF233" s="140"/>
      <c r="AG233" s="198" t="str">
        <f t="shared" si="30"/>
        <v>・</v>
      </c>
      <c r="AH233" s="419">
        <f t="shared" si="32"/>
      </c>
      <c r="AI233" s="420" t="str">
        <f t="shared" si="33"/>
        <v>・</v>
      </c>
      <c r="AJ233" s="421">
        <f t="shared" si="34"/>
      </c>
      <c r="AK233" s="305"/>
      <c r="AP233" s="35" t="str">
        <f>'参加校一覧（様式A-2)'!A175</f>
        <v>166</v>
      </c>
      <c r="AQ233" s="35">
        <f>'参加校一覧（様式A-2)'!B175</f>
        <v>0</v>
      </c>
      <c r="AR233" s="35">
        <f>WIDECHAR('参加校一覧（様式A-2)'!D175)</f>
      </c>
      <c r="AS233" s="35">
        <f>WIDECHAR('参加校一覧（様式A-2)'!E175)</f>
      </c>
      <c r="AV233" s="60"/>
      <c r="AW233" s="60"/>
    </row>
    <row r="234" spans="1:49" s="18" customFormat="1" ht="17.25">
      <c r="A234" s="297"/>
      <c r="B234" s="291">
        <v>167</v>
      </c>
      <c r="C234" s="291">
        <f t="shared" si="31"/>
      </c>
      <c r="D234" s="292">
        <f>IF(M234=D$65,COUNTIF($M$68:$M234,D$65),"")</f>
      </c>
      <c r="E234" s="292">
        <f>IF(M234=E$65,COUNTIF($M$68:$M234,E$65),"")</f>
      </c>
      <c r="F234" s="173"/>
      <c r="G234" s="174"/>
      <c r="H234" s="190" t="str">
        <f t="shared" si="28"/>
        <v>　</v>
      </c>
      <c r="I234" s="164"/>
      <c r="J234" s="183"/>
      <c r="K234" s="174"/>
      <c r="L234" s="190" t="str">
        <f t="shared" si="29"/>
        <v>　</v>
      </c>
      <c r="M234" s="164"/>
      <c r="N234" s="165"/>
      <c r="O234" s="121"/>
      <c r="P234" s="218">
        <f t="shared" si="25"/>
      </c>
      <c r="Q234" s="156"/>
      <c r="R234" s="121"/>
      <c r="S234" s="239">
        <f t="shared" si="26"/>
      </c>
      <c r="T234" s="159"/>
      <c r="U234" s="122"/>
      <c r="V234" s="123"/>
      <c r="W234" s="218">
        <f t="shared" si="27"/>
      </c>
      <c r="X234" s="159"/>
      <c r="Y234" s="119"/>
      <c r="Z234" s="293"/>
      <c r="AA234" s="294"/>
      <c r="AB234" s="294"/>
      <c r="AC234" s="294"/>
      <c r="AD234" s="294"/>
      <c r="AE234" s="295"/>
      <c r="AF234" s="130"/>
      <c r="AG234" s="196" t="str">
        <f t="shared" si="30"/>
        <v>・</v>
      </c>
      <c r="AH234" s="413">
        <f t="shared" si="32"/>
      </c>
      <c r="AI234" s="414" t="str">
        <f t="shared" si="33"/>
        <v>・</v>
      </c>
      <c r="AJ234" s="415">
        <f t="shared" si="34"/>
      </c>
      <c r="AK234" s="298"/>
      <c r="AP234" s="35" t="str">
        <f>'参加校一覧（様式A-2)'!A176</f>
        <v>167</v>
      </c>
      <c r="AQ234" s="35">
        <f>'参加校一覧（様式A-2)'!B176</f>
        <v>0</v>
      </c>
      <c r="AR234" s="35">
        <f>WIDECHAR('参加校一覧（様式A-2)'!D176)</f>
      </c>
      <c r="AS234" s="35">
        <f>WIDECHAR('参加校一覧（様式A-2)'!E176)</f>
      </c>
      <c r="AV234" s="60"/>
      <c r="AW234" s="60"/>
    </row>
    <row r="235" spans="1:49" s="18" customFormat="1" ht="17.25">
      <c r="A235" s="297"/>
      <c r="B235" s="291">
        <v>168</v>
      </c>
      <c r="C235" s="291">
        <f t="shared" si="31"/>
      </c>
      <c r="D235" s="292">
        <f>IF(M235=D$65,COUNTIF($M$68:$M235,D$65),"")</f>
      </c>
      <c r="E235" s="292">
        <f>IF(M235=E$65,COUNTIF($M$68:$M235,E$65),"")</f>
      </c>
      <c r="F235" s="173"/>
      <c r="G235" s="174"/>
      <c r="H235" s="190" t="str">
        <f t="shared" si="28"/>
        <v>　</v>
      </c>
      <c r="I235" s="164"/>
      <c r="J235" s="183"/>
      <c r="K235" s="174"/>
      <c r="L235" s="190" t="str">
        <f t="shared" si="29"/>
        <v>　</v>
      </c>
      <c r="M235" s="164"/>
      <c r="N235" s="165"/>
      <c r="O235" s="121"/>
      <c r="P235" s="218">
        <f t="shared" si="25"/>
      </c>
      <c r="Q235" s="156"/>
      <c r="R235" s="121"/>
      <c r="S235" s="239">
        <f t="shared" si="26"/>
      </c>
      <c r="T235" s="159"/>
      <c r="U235" s="122"/>
      <c r="V235" s="123"/>
      <c r="W235" s="218">
        <f t="shared" si="27"/>
      </c>
      <c r="X235" s="159"/>
      <c r="Y235" s="119"/>
      <c r="Z235" s="293"/>
      <c r="AA235" s="294"/>
      <c r="AB235" s="294"/>
      <c r="AC235" s="294"/>
      <c r="AD235" s="294"/>
      <c r="AE235" s="295"/>
      <c r="AF235" s="130"/>
      <c r="AG235" s="196" t="str">
        <f t="shared" si="30"/>
        <v>・</v>
      </c>
      <c r="AH235" s="413">
        <f t="shared" si="32"/>
      </c>
      <c r="AI235" s="414" t="str">
        <f t="shared" si="33"/>
        <v>・</v>
      </c>
      <c r="AJ235" s="415">
        <f t="shared" si="34"/>
      </c>
      <c r="AK235" s="298"/>
      <c r="AP235" s="35" t="str">
        <f>'参加校一覧（様式A-2)'!A177</f>
        <v>168</v>
      </c>
      <c r="AQ235" s="35">
        <f>'参加校一覧（様式A-2)'!B177</f>
        <v>0</v>
      </c>
      <c r="AR235" s="35">
        <f>WIDECHAR('参加校一覧（様式A-2)'!D177)</f>
      </c>
      <c r="AS235" s="35">
        <f>WIDECHAR('参加校一覧（様式A-2)'!E177)</f>
      </c>
      <c r="AV235" s="60"/>
      <c r="AW235" s="60"/>
    </row>
    <row r="236" spans="1:49" s="18" customFormat="1" ht="17.25">
      <c r="A236" s="297"/>
      <c r="B236" s="291">
        <v>169</v>
      </c>
      <c r="C236" s="291">
        <f t="shared" si="31"/>
      </c>
      <c r="D236" s="292">
        <f>IF(M236=D$65,COUNTIF($M$68:$M236,D$65),"")</f>
      </c>
      <c r="E236" s="292">
        <f>IF(M236=E$65,COUNTIF($M$68:$M236,E$65),"")</f>
      </c>
      <c r="F236" s="173"/>
      <c r="G236" s="174"/>
      <c r="H236" s="190" t="str">
        <f t="shared" si="28"/>
        <v>　</v>
      </c>
      <c r="I236" s="164"/>
      <c r="J236" s="183"/>
      <c r="K236" s="174"/>
      <c r="L236" s="190" t="str">
        <f t="shared" si="29"/>
        <v>　</v>
      </c>
      <c r="M236" s="164"/>
      <c r="N236" s="165"/>
      <c r="O236" s="121"/>
      <c r="P236" s="218">
        <f t="shared" si="25"/>
      </c>
      <c r="Q236" s="156"/>
      <c r="R236" s="121"/>
      <c r="S236" s="239">
        <f t="shared" si="26"/>
      </c>
      <c r="T236" s="159"/>
      <c r="U236" s="122"/>
      <c r="V236" s="123"/>
      <c r="W236" s="218">
        <f t="shared" si="27"/>
      </c>
      <c r="X236" s="159"/>
      <c r="Y236" s="119"/>
      <c r="Z236" s="293"/>
      <c r="AA236" s="294"/>
      <c r="AB236" s="294"/>
      <c r="AC236" s="294"/>
      <c r="AD236" s="294"/>
      <c r="AE236" s="295"/>
      <c r="AF236" s="130"/>
      <c r="AG236" s="196" t="str">
        <f t="shared" si="30"/>
        <v>・</v>
      </c>
      <c r="AH236" s="413">
        <f t="shared" si="32"/>
      </c>
      <c r="AI236" s="414" t="str">
        <f t="shared" si="33"/>
        <v>・</v>
      </c>
      <c r="AJ236" s="415">
        <f t="shared" si="34"/>
      </c>
      <c r="AK236" s="298"/>
      <c r="AP236" s="35" t="str">
        <f>'参加校一覧（様式A-2)'!A178</f>
        <v>169</v>
      </c>
      <c r="AQ236" s="35">
        <f>'参加校一覧（様式A-2)'!B178</f>
        <v>0</v>
      </c>
      <c r="AR236" s="35">
        <f>WIDECHAR('参加校一覧（様式A-2)'!D178)</f>
      </c>
      <c r="AS236" s="35">
        <f>WIDECHAR('参加校一覧（様式A-2)'!E178)</f>
      </c>
      <c r="AV236" s="60"/>
      <c r="AW236" s="60"/>
    </row>
    <row r="237" spans="1:49" s="18" customFormat="1" ht="18" thickBot="1">
      <c r="A237" s="297"/>
      <c r="B237" s="306">
        <v>170</v>
      </c>
      <c r="C237" s="306">
        <f t="shared" si="31"/>
      </c>
      <c r="D237" s="307">
        <f>IF(M237=D$65,COUNTIF($M$68:$M237,D$65),"")</f>
      </c>
      <c r="E237" s="307">
        <f>IF(M237=E$65,COUNTIF($M$68:$M237,E$65),"")</f>
      </c>
      <c r="F237" s="177"/>
      <c r="G237" s="178"/>
      <c r="H237" s="192" t="str">
        <f t="shared" si="28"/>
        <v>　</v>
      </c>
      <c r="I237" s="171"/>
      <c r="J237" s="185"/>
      <c r="K237" s="178"/>
      <c r="L237" s="192" t="str">
        <f t="shared" si="29"/>
        <v>　</v>
      </c>
      <c r="M237" s="171"/>
      <c r="N237" s="172"/>
      <c r="O237" s="142"/>
      <c r="P237" s="220">
        <f t="shared" si="25"/>
      </c>
      <c r="Q237" s="157"/>
      <c r="R237" s="142"/>
      <c r="S237" s="241">
        <f t="shared" si="26"/>
      </c>
      <c r="T237" s="161"/>
      <c r="U237" s="143"/>
      <c r="V237" s="144"/>
      <c r="W237" s="220">
        <f t="shared" si="27"/>
      </c>
      <c r="X237" s="161"/>
      <c r="Y237" s="145"/>
      <c r="Z237" s="308"/>
      <c r="AA237" s="309"/>
      <c r="AB237" s="309"/>
      <c r="AC237" s="309"/>
      <c r="AD237" s="309"/>
      <c r="AE237" s="310"/>
      <c r="AF237" s="146"/>
      <c r="AG237" s="199" t="str">
        <f t="shared" si="30"/>
        <v>・</v>
      </c>
      <c r="AH237" s="422">
        <f t="shared" si="32"/>
      </c>
      <c r="AI237" s="423" t="str">
        <f t="shared" si="33"/>
        <v>・</v>
      </c>
      <c r="AJ237" s="424">
        <f t="shared" si="34"/>
      </c>
      <c r="AK237" s="311"/>
      <c r="AP237" s="35" t="str">
        <f>'参加校一覧（様式A-2)'!A179</f>
        <v>170</v>
      </c>
      <c r="AQ237" s="35">
        <f>'参加校一覧（様式A-2)'!B179</f>
        <v>0</v>
      </c>
      <c r="AR237" s="35">
        <f>WIDECHAR('参加校一覧（様式A-2)'!D179)</f>
      </c>
      <c r="AS237" s="35">
        <f>WIDECHAR('参加校一覧（様式A-2)'!E179)</f>
      </c>
      <c r="AV237" s="60"/>
      <c r="AW237" s="60"/>
    </row>
    <row r="238" spans="1:49" s="18" customFormat="1" ht="17.25">
      <c r="A238" s="297"/>
      <c r="B238" s="291">
        <v>171</v>
      </c>
      <c r="C238" s="291">
        <f t="shared" si="31"/>
      </c>
      <c r="D238" s="292">
        <f>IF(M238=D$65,COUNTIF($M$68:$M238,D$65),"")</f>
      </c>
      <c r="E238" s="292">
        <f>IF(M238=E$65,COUNTIF($M$68:$M238,E$65),"")</f>
      </c>
      <c r="F238" s="173"/>
      <c r="G238" s="174"/>
      <c r="H238" s="190" t="str">
        <f t="shared" si="28"/>
        <v>　</v>
      </c>
      <c r="I238" s="164"/>
      <c r="J238" s="183"/>
      <c r="K238" s="174"/>
      <c r="L238" s="190" t="str">
        <f t="shared" si="29"/>
        <v>　</v>
      </c>
      <c r="M238" s="164"/>
      <c r="N238" s="165"/>
      <c r="O238" s="121"/>
      <c r="P238" s="218">
        <f t="shared" si="25"/>
      </c>
      <c r="Q238" s="156"/>
      <c r="R238" s="121"/>
      <c r="S238" s="239">
        <f t="shared" si="26"/>
      </c>
      <c r="T238" s="159"/>
      <c r="U238" s="122"/>
      <c r="V238" s="123"/>
      <c r="W238" s="218">
        <f t="shared" si="27"/>
      </c>
      <c r="X238" s="159"/>
      <c r="Y238" s="119"/>
      <c r="Z238" s="293"/>
      <c r="AA238" s="294"/>
      <c r="AB238" s="294"/>
      <c r="AC238" s="294"/>
      <c r="AD238" s="294"/>
      <c r="AE238" s="295"/>
      <c r="AF238" s="149"/>
      <c r="AG238" s="200" t="str">
        <f t="shared" si="30"/>
        <v>・</v>
      </c>
      <c r="AH238" s="425">
        <f t="shared" si="32"/>
      </c>
      <c r="AI238" s="426" t="str">
        <f t="shared" si="33"/>
        <v>・</v>
      </c>
      <c r="AJ238" s="427">
        <f t="shared" si="34"/>
      </c>
      <c r="AK238" s="312"/>
      <c r="AP238" s="35" t="str">
        <f>'参加校一覧（様式A-2)'!A180</f>
        <v>171</v>
      </c>
      <c r="AQ238" s="35">
        <f>'参加校一覧（様式A-2)'!B180</f>
        <v>0</v>
      </c>
      <c r="AR238" s="35">
        <f>WIDECHAR('参加校一覧（様式A-2)'!D180)</f>
      </c>
      <c r="AS238" s="35">
        <f>WIDECHAR('参加校一覧（様式A-2)'!E180)</f>
      </c>
      <c r="AV238" s="60"/>
      <c r="AW238" s="60"/>
    </row>
    <row r="239" spans="1:49" s="18" customFormat="1" ht="17.25">
      <c r="A239" s="297"/>
      <c r="B239" s="291">
        <v>172</v>
      </c>
      <c r="C239" s="291">
        <f t="shared" si="31"/>
      </c>
      <c r="D239" s="292">
        <f>IF(M239=D$65,COUNTIF($M$68:$M239,D$65),"")</f>
      </c>
      <c r="E239" s="292">
        <f>IF(M239=E$65,COUNTIF($M$68:$M239,E$65),"")</f>
      </c>
      <c r="F239" s="173"/>
      <c r="G239" s="174"/>
      <c r="H239" s="190" t="str">
        <f t="shared" si="28"/>
        <v>　</v>
      </c>
      <c r="I239" s="164"/>
      <c r="J239" s="183"/>
      <c r="K239" s="174"/>
      <c r="L239" s="190" t="str">
        <f t="shared" si="29"/>
        <v>　</v>
      </c>
      <c r="M239" s="164"/>
      <c r="N239" s="165"/>
      <c r="O239" s="121"/>
      <c r="P239" s="218">
        <f t="shared" si="25"/>
      </c>
      <c r="Q239" s="156"/>
      <c r="R239" s="121"/>
      <c r="S239" s="239">
        <f t="shared" si="26"/>
      </c>
      <c r="T239" s="159"/>
      <c r="U239" s="122"/>
      <c r="V239" s="123"/>
      <c r="W239" s="218">
        <f t="shared" si="27"/>
      </c>
      <c r="X239" s="159"/>
      <c r="Y239" s="119"/>
      <c r="Z239" s="293"/>
      <c r="AA239" s="294"/>
      <c r="AB239" s="294"/>
      <c r="AC239" s="294"/>
      <c r="AD239" s="294"/>
      <c r="AE239" s="295"/>
      <c r="AF239" s="130"/>
      <c r="AG239" s="196" t="str">
        <f t="shared" si="30"/>
        <v>・</v>
      </c>
      <c r="AH239" s="413">
        <f t="shared" si="32"/>
      </c>
      <c r="AI239" s="414" t="str">
        <f t="shared" si="33"/>
        <v>・</v>
      </c>
      <c r="AJ239" s="415">
        <f t="shared" si="34"/>
      </c>
      <c r="AK239" s="298"/>
      <c r="AP239" s="35" t="str">
        <f>'参加校一覧（様式A-2)'!A181</f>
        <v>172</v>
      </c>
      <c r="AQ239" s="35">
        <f>'参加校一覧（様式A-2)'!B181</f>
        <v>0</v>
      </c>
      <c r="AR239" s="35">
        <f>WIDECHAR('参加校一覧（様式A-2)'!D181)</f>
      </c>
      <c r="AS239" s="35">
        <f>WIDECHAR('参加校一覧（様式A-2)'!E181)</f>
      </c>
      <c r="AV239" s="60"/>
      <c r="AW239" s="60"/>
    </row>
    <row r="240" spans="1:49" s="18" customFormat="1" ht="17.25">
      <c r="A240" s="297"/>
      <c r="B240" s="291">
        <v>173</v>
      </c>
      <c r="C240" s="291">
        <f t="shared" si="31"/>
      </c>
      <c r="D240" s="292">
        <f>IF(M240=D$65,COUNTIF($M$68:$M240,D$65),"")</f>
      </c>
      <c r="E240" s="292">
        <f>IF(M240=E$65,COUNTIF($M$68:$M240,E$65),"")</f>
      </c>
      <c r="F240" s="173"/>
      <c r="G240" s="174"/>
      <c r="H240" s="190" t="str">
        <f t="shared" si="28"/>
        <v>　</v>
      </c>
      <c r="I240" s="164"/>
      <c r="J240" s="183"/>
      <c r="K240" s="174"/>
      <c r="L240" s="190" t="str">
        <f t="shared" si="29"/>
        <v>　</v>
      </c>
      <c r="M240" s="164"/>
      <c r="N240" s="165"/>
      <c r="O240" s="121"/>
      <c r="P240" s="218">
        <f t="shared" si="25"/>
      </c>
      <c r="Q240" s="156"/>
      <c r="R240" s="121"/>
      <c r="S240" s="239">
        <f t="shared" si="26"/>
      </c>
      <c r="T240" s="159"/>
      <c r="U240" s="122"/>
      <c r="V240" s="123"/>
      <c r="W240" s="218">
        <f t="shared" si="27"/>
      </c>
      <c r="X240" s="159"/>
      <c r="Y240" s="119"/>
      <c r="Z240" s="293"/>
      <c r="AA240" s="294"/>
      <c r="AB240" s="294"/>
      <c r="AC240" s="294"/>
      <c r="AD240" s="294"/>
      <c r="AE240" s="295"/>
      <c r="AF240" s="130"/>
      <c r="AG240" s="196" t="str">
        <f t="shared" si="30"/>
        <v>・</v>
      </c>
      <c r="AH240" s="413">
        <f t="shared" si="32"/>
      </c>
      <c r="AI240" s="414" t="str">
        <f t="shared" si="33"/>
        <v>・</v>
      </c>
      <c r="AJ240" s="415">
        <f t="shared" si="34"/>
      </c>
      <c r="AK240" s="298"/>
      <c r="AP240" s="35" t="str">
        <f>'参加校一覧（様式A-2)'!A182</f>
        <v>173</v>
      </c>
      <c r="AQ240" s="35">
        <f>'参加校一覧（様式A-2)'!B182</f>
        <v>0</v>
      </c>
      <c r="AR240" s="35">
        <f>WIDECHAR('参加校一覧（様式A-2)'!D182)</f>
      </c>
      <c r="AS240" s="35">
        <f>WIDECHAR('参加校一覧（様式A-2)'!E182)</f>
      </c>
      <c r="AV240" s="60"/>
      <c r="AW240" s="60"/>
    </row>
    <row r="241" spans="1:49" s="18" customFormat="1" ht="17.25">
      <c r="A241" s="297"/>
      <c r="B241" s="291">
        <v>174</v>
      </c>
      <c r="C241" s="291">
        <f t="shared" si="31"/>
      </c>
      <c r="D241" s="292">
        <f>IF(M241=D$65,COUNTIF($M$68:$M241,D$65),"")</f>
      </c>
      <c r="E241" s="292">
        <f>IF(M241=E$65,COUNTIF($M$68:$M241,E$65),"")</f>
      </c>
      <c r="F241" s="173"/>
      <c r="G241" s="174"/>
      <c r="H241" s="190" t="str">
        <f t="shared" si="28"/>
        <v>　</v>
      </c>
      <c r="I241" s="164"/>
      <c r="J241" s="183"/>
      <c r="K241" s="174"/>
      <c r="L241" s="190" t="str">
        <f t="shared" si="29"/>
        <v>　</v>
      </c>
      <c r="M241" s="164"/>
      <c r="N241" s="165"/>
      <c r="O241" s="121"/>
      <c r="P241" s="218">
        <f t="shared" si="25"/>
      </c>
      <c r="Q241" s="156"/>
      <c r="R241" s="121"/>
      <c r="S241" s="239">
        <f t="shared" si="26"/>
      </c>
      <c r="T241" s="159"/>
      <c r="U241" s="122"/>
      <c r="V241" s="123"/>
      <c r="W241" s="218">
        <f t="shared" si="27"/>
      </c>
      <c r="X241" s="159"/>
      <c r="Y241" s="119"/>
      <c r="Z241" s="293"/>
      <c r="AA241" s="294"/>
      <c r="AB241" s="294"/>
      <c r="AC241" s="294"/>
      <c r="AD241" s="294"/>
      <c r="AE241" s="295"/>
      <c r="AF241" s="130"/>
      <c r="AG241" s="196" t="str">
        <f t="shared" si="30"/>
        <v>・</v>
      </c>
      <c r="AH241" s="413">
        <f t="shared" si="32"/>
      </c>
      <c r="AI241" s="414" t="str">
        <f t="shared" si="33"/>
        <v>・</v>
      </c>
      <c r="AJ241" s="415">
        <f t="shared" si="34"/>
      </c>
      <c r="AK241" s="298"/>
      <c r="AP241" s="35" t="str">
        <f>'参加校一覧（様式A-2)'!A183</f>
        <v>174</v>
      </c>
      <c r="AQ241" s="35">
        <f>'参加校一覧（様式A-2)'!B183</f>
        <v>0</v>
      </c>
      <c r="AR241" s="35">
        <f>WIDECHAR('参加校一覧（様式A-2)'!D183)</f>
      </c>
      <c r="AS241" s="35">
        <f>WIDECHAR('参加校一覧（様式A-2)'!E183)</f>
      </c>
      <c r="AV241" s="60"/>
      <c r="AW241" s="60"/>
    </row>
    <row r="242" spans="1:49" s="18" customFormat="1" ht="17.25">
      <c r="A242" s="297"/>
      <c r="B242" s="299">
        <v>175</v>
      </c>
      <c r="C242" s="299">
        <f t="shared" si="31"/>
      </c>
      <c r="D242" s="300">
        <f>IF(M242=D$65,COUNTIF($M$68:$M242,D$65),"")</f>
      </c>
      <c r="E242" s="300">
        <f>IF(M242=E$65,COUNTIF($M$68:$M242,E$65),"")</f>
      </c>
      <c r="F242" s="175"/>
      <c r="G242" s="176"/>
      <c r="H242" s="191" t="str">
        <f t="shared" si="28"/>
        <v>　</v>
      </c>
      <c r="I242" s="166"/>
      <c r="J242" s="184"/>
      <c r="K242" s="176"/>
      <c r="L242" s="191" t="str">
        <f t="shared" si="29"/>
        <v>　</v>
      </c>
      <c r="M242" s="167"/>
      <c r="N242" s="168"/>
      <c r="O242" s="135"/>
      <c r="P242" s="234">
        <f t="shared" si="25"/>
      </c>
      <c r="Q242" s="236"/>
      <c r="R242" s="135"/>
      <c r="S242" s="240">
        <f t="shared" si="26"/>
      </c>
      <c r="T242" s="160"/>
      <c r="U242" s="136"/>
      <c r="V242" s="137"/>
      <c r="W242" s="234">
        <f t="shared" si="27"/>
      </c>
      <c r="X242" s="160"/>
      <c r="Y242" s="138"/>
      <c r="Z242" s="301"/>
      <c r="AA242" s="302"/>
      <c r="AB242" s="302"/>
      <c r="AC242" s="302"/>
      <c r="AD242" s="302"/>
      <c r="AE242" s="303"/>
      <c r="AF242" s="139"/>
      <c r="AG242" s="197" t="str">
        <f t="shared" si="30"/>
        <v>・</v>
      </c>
      <c r="AH242" s="416">
        <f t="shared" si="32"/>
      </c>
      <c r="AI242" s="417" t="str">
        <f t="shared" si="33"/>
        <v>・</v>
      </c>
      <c r="AJ242" s="418">
        <f t="shared" si="34"/>
      </c>
      <c r="AK242" s="304"/>
      <c r="AP242" s="35" t="str">
        <f>'参加校一覧（様式A-2)'!A184</f>
        <v>175</v>
      </c>
      <c r="AQ242" s="35">
        <f>'参加校一覧（様式A-2)'!B184</f>
        <v>0</v>
      </c>
      <c r="AR242" s="35">
        <f>WIDECHAR('参加校一覧（様式A-2)'!D184)</f>
      </c>
      <c r="AS242" s="35">
        <f>WIDECHAR('参加校一覧（様式A-2)'!E184)</f>
      </c>
      <c r="AV242" s="60"/>
      <c r="AW242" s="60"/>
    </row>
    <row r="243" spans="1:49" s="18" customFormat="1" ht="17.25">
      <c r="A243" s="297"/>
      <c r="B243" s="291">
        <v>176</v>
      </c>
      <c r="C243" s="291">
        <f t="shared" si="31"/>
      </c>
      <c r="D243" s="292">
        <f>IF(M243=D$65,COUNTIF($M$68:$M243,D$65),"")</f>
      </c>
      <c r="E243" s="292">
        <f>IF(M243=E$65,COUNTIF($M$68:$M243,E$65),"")</f>
      </c>
      <c r="F243" s="173"/>
      <c r="G243" s="174"/>
      <c r="H243" s="190" t="str">
        <f t="shared" si="28"/>
        <v>　</v>
      </c>
      <c r="I243" s="164"/>
      <c r="J243" s="183"/>
      <c r="K243" s="174"/>
      <c r="L243" s="190" t="str">
        <f t="shared" si="29"/>
        <v>　</v>
      </c>
      <c r="M243" s="169"/>
      <c r="N243" s="170"/>
      <c r="O243" s="121"/>
      <c r="P243" s="218">
        <f t="shared" si="25"/>
      </c>
      <c r="Q243" s="120"/>
      <c r="R243" s="121"/>
      <c r="S243" s="239">
        <f t="shared" si="26"/>
      </c>
      <c r="T243" s="159"/>
      <c r="U243" s="122"/>
      <c r="V243" s="123"/>
      <c r="W243" s="218">
        <f t="shared" si="27"/>
      </c>
      <c r="X243" s="159"/>
      <c r="Y243" s="119"/>
      <c r="Z243" s="293"/>
      <c r="AA243" s="294"/>
      <c r="AB243" s="294"/>
      <c r="AC243" s="294"/>
      <c r="AD243" s="294"/>
      <c r="AE243" s="295"/>
      <c r="AF243" s="127"/>
      <c r="AG243" s="195" t="str">
        <f t="shared" si="30"/>
        <v>・</v>
      </c>
      <c r="AH243" s="431">
        <f t="shared" si="32"/>
      </c>
      <c r="AI243" s="411" t="str">
        <f t="shared" si="33"/>
        <v>・</v>
      </c>
      <c r="AJ243" s="432">
        <f t="shared" si="34"/>
      </c>
      <c r="AK243" s="305"/>
      <c r="AP243" s="35" t="str">
        <f>'参加校一覧（様式A-2)'!A185</f>
        <v>176</v>
      </c>
      <c r="AQ243" s="35">
        <f>'参加校一覧（様式A-2)'!B185</f>
        <v>0</v>
      </c>
      <c r="AR243" s="35">
        <f>WIDECHAR('参加校一覧（様式A-2)'!D185)</f>
      </c>
      <c r="AS243" s="35">
        <f>WIDECHAR('参加校一覧（様式A-2)'!E185)</f>
      </c>
      <c r="AV243" s="60"/>
      <c r="AW243" s="60"/>
    </row>
    <row r="244" spans="1:49" s="18" customFormat="1" ht="17.25">
      <c r="A244" s="297"/>
      <c r="B244" s="291">
        <v>177</v>
      </c>
      <c r="C244" s="291">
        <f t="shared" si="31"/>
      </c>
      <c r="D244" s="292">
        <f>IF(M244=D$65,COUNTIF($M$68:$M244,D$65),"")</f>
      </c>
      <c r="E244" s="292">
        <f>IF(M244=E$65,COUNTIF($M$68:$M244,E$65),"")</f>
      </c>
      <c r="F244" s="173"/>
      <c r="G244" s="174"/>
      <c r="H244" s="190" t="str">
        <f t="shared" si="28"/>
        <v>　</v>
      </c>
      <c r="I244" s="164"/>
      <c r="J244" s="183"/>
      <c r="K244" s="174"/>
      <c r="L244" s="190" t="str">
        <f t="shared" si="29"/>
        <v>　</v>
      </c>
      <c r="M244" s="164"/>
      <c r="N244" s="165"/>
      <c r="O244" s="121"/>
      <c r="P244" s="218">
        <f t="shared" si="25"/>
      </c>
      <c r="Q244" s="120"/>
      <c r="R244" s="121"/>
      <c r="S244" s="239">
        <f t="shared" si="26"/>
      </c>
      <c r="T244" s="159"/>
      <c r="U244" s="122"/>
      <c r="V244" s="123"/>
      <c r="W244" s="218">
        <f t="shared" si="27"/>
      </c>
      <c r="X244" s="159"/>
      <c r="Y244" s="119"/>
      <c r="Z244" s="293"/>
      <c r="AA244" s="294"/>
      <c r="AB244" s="294"/>
      <c r="AC244" s="294"/>
      <c r="AD244" s="294"/>
      <c r="AE244" s="295"/>
      <c r="AF244" s="130"/>
      <c r="AG244" s="196" t="str">
        <f t="shared" si="30"/>
        <v>・</v>
      </c>
      <c r="AH244" s="413">
        <f t="shared" si="32"/>
      </c>
      <c r="AI244" s="414" t="str">
        <f t="shared" si="33"/>
        <v>・</v>
      </c>
      <c r="AJ244" s="415">
        <f t="shared" si="34"/>
      </c>
      <c r="AK244" s="298"/>
      <c r="AP244" s="35" t="str">
        <f>'参加校一覧（様式A-2)'!A186</f>
        <v>177</v>
      </c>
      <c r="AQ244" s="35">
        <f>'参加校一覧（様式A-2)'!B186</f>
        <v>0</v>
      </c>
      <c r="AR244" s="35">
        <f>WIDECHAR('参加校一覧（様式A-2)'!D186)</f>
      </c>
      <c r="AS244" s="35">
        <f>WIDECHAR('参加校一覧（様式A-2)'!E186)</f>
      </c>
      <c r="AV244" s="60"/>
      <c r="AW244" s="60"/>
    </row>
    <row r="245" spans="1:49" s="18" customFormat="1" ht="17.25">
      <c r="A245" s="297"/>
      <c r="B245" s="291">
        <v>178</v>
      </c>
      <c r="C245" s="291">
        <f t="shared" si="31"/>
      </c>
      <c r="D245" s="292">
        <f>IF(M245=D$65,COUNTIF($M$68:$M245,D$65),"")</f>
      </c>
      <c r="E245" s="292">
        <f>IF(M245=E$65,COUNTIF($M$68:$M245,E$65),"")</f>
      </c>
      <c r="F245" s="173"/>
      <c r="G245" s="174"/>
      <c r="H245" s="190" t="str">
        <f t="shared" si="28"/>
        <v>　</v>
      </c>
      <c r="I245" s="164"/>
      <c r="J245" s="183"/>
      <c r="K245" s="174"/>
      <c r="L245" s="190" t="str">
        <f t="shared" si="29"/>
        <v>　</v>
      </c>
      <c r="M245" s="164"/>
      <c r="N245" s="165"/>
      <c r="O245" s="121"/>
      <c r="P245" s="218">
        <f t="shared" si="25"/>
      </c>
      <c r="Q245" s="120"/>
      <c r="R245" s="121"/>
      <c r="S245" s="239">
        <f t="shared" si="26"/>
      </c>
      <c r="T245" s="159"/>
      <c r="U245" s="122"/>
      <c r="V245" s="123"/>
      <c r="W245" s="218">
        <f t="shared" si="27"/>
      </c>
      <c r="X245" s="159"/>
      <c r="Y245" s="119"/>
      <c r="Z245" s="293"/>
      <c r="AA245" s="294"/>
      <c r="AB245" s="294"/>
      <c r="AC245" s="294"/>
      <c r="AD245" s="294"/>
      <c r="AE245" s="295"/>
      <c r="AF245" s="130"/>
      <c r="AG245" s="196" t="str">
        <f t="shared" si="30"/>
        <v>・</v>
      </c>
      <c r="AH245" s="413">
        <f t="shared" si="32"/>
      </c>
      <c r="AI245" s="414" t="str">
        <f t="shared" si="33"/>
        <v>・</v>
      </c>
      <c r="AJ245" s="415">
        <f t="shared" si="34"/>
      </c>
      <c r="AK245" s="298"/>
      <c r="AP245" s="35" t="str">
        <f>'参加校一覧（様式A-2)'!A187</f>
        <v>178</v>
      </c>
      <c r="AQ245" s="35">
        <f>'参加校一覧（様式A-2)'!B187</f>
        <v>0</v>
      </c>
      <c r="AR245" s="35">
        <f>WIDECHAR('参加校一覧（様式A-2)'!D187)</f>
      </c>
      <c r="AS245" s="35">
        <f>WIDECHAR('参加校一覧（様式A-2)'!E187)</f>
      </c>
      <c r="AV245" s="60"/>
      <c r="AW245" s="60"/>
    </row>
    <row r="246" spans="1:49" s="18" customFormat="1" ht="17.25">
      <c r="A246" s="297"/>
      <c r="B246" s="291">
        <v>179</v>
      </c>
      <c r="C246" s="291">
        <f t="shared" si="31"/>
      </c>
      <c r="D246" s="292">
        <f>IF(M246=D$65,COUNTIF($M$68:$M246,D$65),"")</f>
      </c>
      <c r="E246" s="292">
        <f>IF(M246=E$65,COUNTIF($M$68:$M246,E$65),"")</f>
      </c>
      <c r="F246" s="173"/>
      <c r="G246" s="174"/>
      <c r="H246" s="190" t="str">
        <f t="shared" si="28"/>
        <v>　</v>
      </c>
      <c r="I246" s="164"/>
      <c r="J246" s="183"/>
      <c r="K246" s="174"/>
      <c r="L246" s="190" t="str">
        <f t="shared" si="29"/>
        <v>　</v>
      </c>
      <c r="M246" s="164"/>
      <c r="N246" s="165"/>
      <c r="O246" s="121"/>
      <c r="P246" s="218">
        <f t="shared" si="25"/>
      </c>
      <c r="Q246" s="120"/>
      <c r="R246" s="121"/>
      <c r="S246" s="239">
        <f t="shared" si="26"/>
      </c>
      <c r="T246" s="159"/>
      <c r="U246" s="122"/>
      <c r="V246" s="123"/>
      <c r="W246" s="218">
        <f t="shared" si="27"/>
      </c>
      <c r="X246" s="159"/>
      <c r="Y246" s="119"/>
      <c r="Z246" s="293"/>
      <c r="AA246" s="294"/>
      <c r="AB246" s="294"/>
      <c r="AC246" s="294"/>
      <c r="AD246" s="294"/>
      <c r="AE246" s="295"/>
      <c r="AF246" s="130"/>
      <c r="AG246" s="196" t="str">
        <f t="shared" si="30"/>
        <v>・</v>
      </c>
      <c r="AH246" s="413">
        <f t="shared" si="32"/>
      </c>
      <c r="AI246" s="414" t="str">
        <f t="shared" si="33"/>
        <v>・</v>
      </c>
      <c r="AJ246" s="415">
        <f t="shared" si="34"/>
      </c>
      <c r="AK246" s="298"/>
      <c r="AP246" s="35" t="str">
        <f>'参加校一覧（様式A-2)'!A188</f>
        <v>179</v>
      </c>
      <c r="AQ246" s="35">
        <f>'参加校一覧（様式A-2)'!B188</f>
        <v>0</v>
      </c>
      <c r="AR246" s="35">
        <f>WIDECHAR('参加校一覧（様式A-2)'!D188)</f>
      </c>
      <c r="AS246" s="35">
        <f>WIDECHAR('参加校一覧（様式A-2)'!E188)</f>
      </c>
      <c r="AV246" s="60"/>
      <c r="AW246" s="60"/>
    </row>
    <row r="247" spans="1:49" s="18" customFormat="1" ht="18" thickBot="1">
      <c r="A247" s="297"/>
      <c r="B247" s="306">
        <v>180</v>
      </c>
      <c r="C247" s="306">
        <f t="shared" si="31"/>
      </c>
      <c r="D247" s="307">
        <f>IF(M247=D$65,COUNTIF($M$68:$M247,D$65),"")</f>
      </c>
      <c r="E247" s="307">
        <f>IF(M247=E$65,COUNTIF($M$68:$M247,E$65),"")</f>
      </c>
      <c r="F247" s="177"/>
      <c r="G247" s="178"/>
      <c r="H247" s="192" t="str">
        <f t="shared" si="28"/>
        <v>　</v>
      </c>
      <c r="I247" s="171"/>
      <c r="J247" s="185"/>
      <c r="K247" s="178"/>
      <c r="L247" s="192" t="str">
        <f t="shared" si="29"/>
        <v>　</v>
      </c>
      <c r="M247" s="171"/>
      <c r="N247" s="172"/>
      <c r="O247" s="142"/>
      <c r="P247" s="220">
        <f t="shared" si="25"/>
      </c>
      <c r="Q247" s="141"/>
      <c r="R247" s="142"/>
      <c r="S247" s="241">
        <f t="shared" si="26"/>
      </c>
      <c r="T247" s="161"/>
      <c r="U247" s="143"/>
      <c r="V247" s="144"/>
      <c r="W247" s="220">
        <f t="shared" si="27"/>
      </c>
      <c r="X247" s="161"/>
      <c r="Y247" s="145"/>
      <c r="Z247" s="308"/>
      <c r="AA247" s="309"/>
      <c r="AB247" s="309"/>
      <c r="AC247" s="309"/>
      <c r="AD247" s="309"/>
      <c r="AE247" s="310"/>
      <c r="AF247" s="146"/>
      <c r="AG247" s="199" t="str">
        <f t="shared" si="30"/>
        <v>・</v>
      </c>
      <c r="AH247" s="422">
        <f t="shared" si="32"/>
      </c>
      <c r="AI247" s="423" t="str">
        <f t="shared" si="33"/>
        <v>・</v>
      </c>
      <c r="AJ247" s="424">
        <f t="shared" si="34"/>
      </c>
      <c r="AK247" s="311"/>
      <c r="AP247" s="35" t="str">
        <f>'参加校一覧（様式A-2)'!A189</f>
        <v>180</v>
      </c>
      <c r="AQ247" s="35">
        <f>'参加校一覧（様式A-2)'!B189</f>
        <v>0</v>
      </c>
      <c r="AR247" s="35">
        <f>WIDECHAR('参加校一覧（様式A-2)'!D189)</f>
      </c>
      <c r="AS247" s="35">
        <f>WIDECHAR('参加校一覧（様式A-2)'!E189)</f>
      </c>
      <c r="AV247" s="60"/>
      <c r="AW247" s="60"/>
    </row>
    <row r="248" spans="1:49" s="18" customFormat="1" ht="17.25">
      <c r="A248" s="297"/>
      <c r="B248" s="291">
        <v>181</v>
      </c>
      <c r="C248" s="291">
        <f t="shared" si="31"/>
      </c>
      <c r="D248" s="292">
        <f>IF(M248=D$65,COUNTIF($M$68:$M248,D$65),"")</f>
      </c>
      <c r="E248" s="292">
        <f>IF(M248=E$65,COUNTIF($M$68:$M248,E$65),"")</f>
      </c>
      <c r="F248" s="173"/>
      <c r="G248" s="174"/>
      <c r="H248" s="190" t="str">
        <f t="shared" si="28"/>
        <v>　</v>
      </c>
      <c r="I248" s="164"/>
      <c r="J248" s="183"/>
      <c r="K248" s="174"/>
      <c r="L248" s="190" t="str">
        <f t="shared" si="29"/>
        <v>　</v>
      </c>
      <c r="M248" s="164"/>
      <c r="N248" s="165"/>
      <c r="O248" s="121"/>
      <c r="P248" s="218">
        <f t="shared" si="25"/>
      </c>
      <c r="Q248" s="120"/>
      <c r="R248" s="121"/>
      <c r="S248" s="239">
        <f t="shared" si="26"/>
      </c>
      <c r="T248" s="159"/>
      <c r="U248" s="122"/>
      <c r="V248" s="123"/>
      <c r="W248" s="218">
        <f t="shared" si="27"/>
      </c>
      <c r="X248" s="159"/>
      <c r="Y248" s="119"/>
      <c r="Z248" s="293"/>
      <c r="AA248" s="294"/>
      <c r="AB248" s="294"/>
      <c r="AC248" s="294"/>
      <c r="AD248" s="294"/>
      <c r="AE248" s="295"/>
      <c r="AF248" s="149"/>
      <c r="AG248" s="200" t="str">
        <f t="shared" si="30"/>
        <v>・</v>
      </c>
      <c r="AH248" s="425">
        <f t="shared" si="32"/>
      </c>
      <c r="AI248" s="426" t="str">
        <f t="shared" si="33"/>
        <v>・</v>
      </c>
      <c r="AJ248" s="427">
        <f t="shared" si="34"/>
      </c>
      <c r="AK248" s="312"/>
      <c r="AP248" s="35" t="str">
        <f>'参加校一覧（様式A-2)'!A190</f>
        <v>181</v>
      </c>
      <c r="AQ248" s="35">
        <f>'参加校一覧（様式A-2)'!B190</f>
        <v>0</v>
      </c>
      <c r="AR248" s="35">
        <f>WIDECHAR('参加校一覧（様式A-2)'!D190)</f>
      </c>
      <c r="AS248" s="35">
        <f>WIDECHAR('参加校一覧（様式A-2)'!E190)</f>
      </c>
      <c r="AV248" s="60"/>
      <c r="AW248" s="60"/>
    </row>
    <row r="249" spans="1:49" s="18" customFormat="1" ht="17.25">
      <c r="A249" s="297"/>
      <c r="B249" s="291">
        <v>182</v>
      </c>
      <c r="C249" s="291">
        <f t="shared" si="31"/>
      </c>
      <c r="D249" s="292">
        <f>IF(M249=D$65,COUNTIF($M$68:$M249,D$65),"")</f>
      </c>
      <c r="E249" s="292">
        <f>IF(M249=E$65,COUNTIF($M$68:$M249,E$65),"")</f>
      </c>
      <c r="F249" s="173"/>
      <c r="G249" s="174"/>
      <c r="H249" s="190" t="str">
        <f t="shared" si="28"/>
        <v>　</v>
      </c>
      <c r="I249" s="164"/>
      <c r="J249" s="183"/>
      <c r="K249" s="174"/>
      <c r="L249" s="190" t="str">
        <f t="shared" si="29"/>
        <v>　</v>
      </c>
      <c r="M249" s="164"/>
      <c r="N249" s="165"/>
      <c r="O249" s="121"/>
      <c r="P249" s="218">
        <f t="shared" si="25"/>
      </c>
      <c r="Q249" s="120"/>
      <c r="R249" s="121"/>
      <c r="S249" s="239">
        <f t="shared" si="26"/>
      </c>
      <c r="T249" s="159"/>
      <c r="U249" s="122"/>
      <c r="V249" s="123"/>
      <c r="W249" s="218">
        <f t="shared" si="27"/>
      </c>
      <c r="X249" s="159"/>
      <c r="Y249" s="119"/>
      <c r="Z249" s="293"/>
      <c r="AA249" s="294"/>
      <c r="AB249" s="294"/>
      <c r="AC249" s="294"/>
      <c r="AD249" s="294"/>
      <c r="AE249" s="295"/>
      <c r="AF249" s="130"/>
      <c r="AG249" s="196" t="str">
        <f t="shared" si="30"/>
        <v>・</v>
      </c>
      <c r="AH249" s="413">
        <f t="shared" si="32"/>
      </c>
      <c r="AI249" s="414" t="str">
        <f t="shared" si="33"/>
        <v>・</v>
      </c>
      <c r="AJ249" s="415">
        <f t="shared" si="34"/>
      </c>
      <c r="AK249" s="298"/>
      <c r="AP249" s="35" t="str">
        <f>'参加校一覧（様式A-2)'!A191</f>
        <v>182</v>
      </c>
      <c r="AQ249" s="35">
        <f>'参加校一覧（様式A-2)'!B191</f>
        <v>0</v>
      </c>
      <c r="AR249" s="35">
        <f>WIDECHAR('参加校一覧（様式A-2)'!D191)</f>
      </c>
      <c r="AS249" s="35">
        <f>WIDECHAR('参加校一覧（様式A-2)'!E191)</f>
      </c>
      <c r="AV249" s="60"/>
      <c r="AW249" s="60"/>
    </row>
    <row r="250" spans="1:49" s="18" customFormat="1" ht="17.25">
      <c r="A250" s="297"/>
      <c r="B250" s="291">
        <v>183</v>
      </c>
      <c r="C250" s="291">
        <f t="shared" si="31"/>
      </c>
      <c r="D250" s="292">
        <f>IF(M250=D$65,COUNTIF($M$68:$M250,D$65),"")</f>
      </c>
      <c r="E250" s="292">
        <f>IF(M250=E$65,COUNTIF($M$68:$M250,E$65),"")</f>
      </c>
      <c r="F250" s="173"/>
      <c r="G250" s="174"/>
      <c r="H250" s="190" t="str">
        <f t="shared" si="28"/>
        <v>　</v>
      </c>
      <c r="I250" s="164"/>
      <c r="J250" s="183"/>
      <c r="K250" s="174"/>
      <c r="L250" s="190" t="str">
        <f t="shared" si="29"/>
        <v>　</v>
      </c>
      <c r="M250" s="164"/>
      <c r="N250" s="165"/>
      <c r="O250" s="121"/>
      <c r="P250" s="218">
        <f t="shared" si="25"/>
      </c>
      <c r="Q250" s="120"/>
      <c r="R250" s="121"/>
      <c r="S250" s="239">
        <f t="shared" si="26"/>
      </c>
      <c r="T250" s="159"/>
      <c r="U250" s="122"/>
      <c r="V250" s="123"/>
      <c r="W250" s="218">
        <f t="shared" si="27"/>
      </c>
      <c r="X250" s="159"/>
      <c r="Y250" s="119"/>
      <c r="Z250" s="293"/>
      <c r="AA250" s="294"/>
      <c r="AB250" s="294"/>
      <c r="AC250" s="294"/>
      <c r="AD250" s="294"/>
      <c r="AE250" s="295"/>
      <c r="AF250" s="130"/>
      <c r="AG250" s="196" t="str">
        <f t="shared" si="30"/>
        <v>・</v>
      </c>
      <c r="AH250" s="413">
        <f t="shared" si="32"/>
      </c>
      <c r="AI250" s="414" t="str">
        <f t="shared" si="33"/>
        <v>・</v>
      </c>
      <c r="AJ250" s="415">
        <f t="shared" si="34"/>
      </c>
      <c r="AK250" s="298"/>
      <c r="AP250" s="35" t="str">
        <f>'参加校一覧（様式A-2)'!A192</f>
        <v>183</v>
      </c>
      <c r="AQ250" s="35">
        <f>'参加校一覧（様式A-2)'!B192</f>
        <v>0</v>
      </c>
      <c r="AR250" s="35">
        <f>WIDECHAR('参加校一覧（様式A-2)'!D192)</f>
      </c>
      <c r="AS250" s="35">
        <f>WIDECHAR('参加校一覧（様式A-2)'!E192)</f>
      </c>
      <c r="AV250" s="60"/>
      <c r="AW250" s="60"/>
    </row>
    <row r="251" spans="1:49" s="18" customFormat="1" ht="17.25">
      <c r="A251" s="297"/>
      <c r="B251" s="291">
        <v>184</v>
      </c>
      <c r="C251" s="291">
        <f t="shared" si="31"/>
      </c>
      <c r="D251" s="292">
        <f>IF(M251=D$65,COUNTIF($M$68:$M251,D$65),"")</f>
      </c>
      <c r="E251" s="292">
        <f>IF(M251=E$65,COUNTIF($M$68:$M251,E$65),"")</f>
      </c>
      <c r="F251" s="173"/>
      <c r="G251" s="174"/>
      <c r="H251" s="190" t="str">
        <f t="shared" si="28"/>
        <v>　</v>
      </c>
      <c r="I251" s="164"/>
      <c r="J251" s="183"/>
      <c r="K251" s="174"/>
      <c r="L251" s="190" t="str">
        <f t="shared" si="29"/>
        <v>　</v>
      </c>
      <c r="M251" s="164"/>
      <c r="N251" s="165"/>
      <c r="O251" s="121"/>
      <c r="P251" s="218">
        <f t="shared" si="25"/>
      </c>
      <c r="Q251" s="120"/>
      <c r="R251" s="121"/>
      <c r="S251" s="239">
        <f t="shared" si="26"/>
      </c>
      <c r="T251" s="159"/>
      <c r="U251" s="122"/>
      <c r="V251" s="123"/>
      <c r="W251" s="218">
        <f t="shared" si="27"/>
      </c>
      <c r="X251" s="159"/>
      <c r="Y251" s="119"/>
      <c r="Z251" s="293"/>
      <c r="AA251" s="294"/>
      <c r="AB251" s="294"/>
      <c r="AC251" s="294"/>
      <c r="AD251" s="294"/>
      <c r="AE251" s="295"/>
      <c r="AF251" s="130"/>
      <c r="AG251" s="196" t="str">
        <f t="shared" si="30"/>
        <v>・</v>
      </c>
      <c r="AH251" s="413">
        <f t="shared" si="32"/>
      </c>
      <c r="AI251" s="414" t="str">
        <f t="shared" si="33"/>
        <v>・</v>
      </c>
      <c r="AJ251" s="415">
        <f t="shared" si="34"/>
      </c>
      <c r="AK251" s="298"/>
      <c r="AP251" s="35" t="str">
        <f>'参加校一覧（様式A-2)'!A193</f>
        <v>184</v>
      </c>
      <c r="AQ251" s="35">
        <f>'参加校一覧（様式A-2)'!B193</f>
        <v>0</v>
      </c>
      <c r="AR251" s="35">
        <f>WIDECHAR('参加校一覧（様式A-2)'!D193)</f>
      </c>
      <c r="AS251" s="35">
        <f>WIDECHAR('参加校一覧（様式A-2)'!E193)</f>
      </c>
      <c r="AV251" s="60"/>
      <c r="AW251" s="60"/>
    </row>
    <row r="252" spans="1:49" s="18" customFormat="1" ht="17.25">
      <c r="A252" s="297"/>
      <c r="B252" s="299">
        <v>185</v>
      </c>
      <c r="C252" s="299">
        <f t="shared" si="31"/>
      </c>
      <c r="D252" s="300">
        <f>IF(M252=D$65,COUNTIF($M$68:$M252,D$65),"")</f>
      </c>
      <c r="E252" s="300">
        <f>IF(M252=E$65,COUNTIF($M$68:$M252,E$65),"")</f>
      </c>
      <c r="F252" s="175"/>
      <c r="G252" s="176"/>
      <c r="H252" s="191" t="str">
        <f t="shared" si="28"/>
        <v>　</v>
      </c>
      <c r="I252" s="166"/>
      <c r="J252" s="184"/>
      <c r="K252" s="176"/>
      <c r="L252" s="191" t="str">
        <f t="shared" si="29"/>
        <v>　</v>
      </c>
      <c r="M252" s="167"/>
      <c r="N252" s="168"/>
      <c r="O252" s="135"/>
      <c r="P252" s="219">
        <f t="shared" si="25"/>
      </c>
      <c r="Q252" s="134"/>
      <c r="R252" s="135"/>
      <c r="S252" s="240">
        <f t="shared" si="26"/>
      </c>
      <c r="T252" s="160"/>
      <c r="U252" s="136"/>
      <c r="V252" s="137"/>
      <c r="W252" s="234">
        <f t="shared" si="27"/>
      </c>
      <c r="X252" s="160"/>
      <c r="Y252" s="138"/>
      <c r="Z252" s="301"/>
      <c r="AA252" s="302"/>
      <c r="AB252" s="302"/>
      <c r="AC252" s="302"/>
      <c r="AD252" s="302"/>
      <c r="AE252" s="303"/>
      <c r="AF252" s="139"/>
      <c r="AG252" s="197" t="str">
        <f t="shared" si="30"/>
        <v>・</v>
      </c>
      <c r="AH252" s="416">
        <f t="shared" si="32"/>
      </c>
      <c r="AI252" s="417" t="str">
        <f t="shared" si="33"/>
        <v>・</v>
      </c>
      <c r="AJ252" s="418">
        <f t="shared" si="34"/>
      </c>
      <c r="AK252" s="304"/>
      <c r="AP252" s="35" t="str">
        <f>'参加校一覧（様式A-2)'!A194</f>
        <v>185</v>
      </c>
      <c r="AQ252" s="35">
        <f>'参加校一覧（様式A-2)'!B194</f>
        <v>0</v>
      </c>
      <c r="AR252" s="35">
        <f>WIDECHAR('参加校一覧（様式A-2)'!D194)</f>
      </c>
      <c r="AS252" s="35">
        <f>WIDECHAR('参加校一覧（様式A-2)'!E194)</f>
      </c>
      <c r="AV252" s="60"/>
      <c r="AW252" s="60"/>
    </row>
    <row r="253" spans="1:49" s="18" customFormat="1" ht="17.25">
      <c r="A253" s="297"/>
      <c r="B253" s="291">
        <v>186</v>
      </c>
      <c r="C253" s="291">
        <f t="shared" si="31"/>
      </c>
      <c r="D253" s="292">
        <f>IF(M253=D$65,COUNTIF($M$68:$M253,D$65),"")</f>
      </c>
      <c r="E253" s="292">
        <f>IF(M253=E$65,COUNTIF($M$68:$M253,E$65),"")</f>
      </c>
      <c r="F253" s="173"/>
      <c r="G253" s="174"/>
      <c r="H253" s="190" t="str">
        <f t="shared" si="28"/>
        <v>　</v>
      </c>
      <c r="I253" s="164"/>
      <c r="J253" s="183"/>
      <c r="K253" s="174"/>
      <c r="L253" s="190" t="str">
        <f t="shared" si="29"/>
        <v>　</v>
      </c>
      <c r="M253" s="169"/>
      <c r="N253" s="170"/>
      <c r="O253" s="121"/>
      <c r="P253" s="233">
        <f t="shared" si="25"/>
      </c>
      <c r="Q253" s="120"/>
      <c r="R253" s="121"/>
      <c r="S253" s="239">
        <f t="shared" si="26"/>
      </c>
      <c r="T253" s="159"/>
      <c r="U253" s="122"/>
      <c r="V253" s="123"/>
      <c r="W253" s="218">
        <f t="shared" si="27"/>
      </c>
      <c r="X253" s="159"/>
      <c r="Y253" s="119"/>
      <c r="Z253" s="293"/>
      <c r="AA253" s="294"/>
      <c r="AB253" s="294"/>
      <c r="AC253" s="294"/>
      <c r="AD253" s="294"/>
      <c r="AE253" s="295"/>
      <c r="AF253" s="140"/>
      <c r="AG253" s="198" t="str">
        <f t="shared" si="30"/>
        <v>・</v>
      </c>
      <c r="AH253" s="419">
        <f t="shared" si="32"/>
      </c>
      <c r="AI253" s="420" t="str">
        <f t="shared" si="33"/>
        <v>・</v>
      </c>
      <c r="AJ253" s="421">
        <f t="shared" si="34"/>
      </c>
      <c r="AK253" s="305"/>
      <c r="AP253" s="35" t="str">
        <f>'参加校一覧（様式A-2)'!A195</f>
        <v>186</v>
      </c>
      <c r="AQ253" s="35">
        <f>'参加校一覧（様式A-2)'!B195</f>
        <v>0</v>
      </c>
      <c r="AR253" s="35">
        <f>WIDECHAR('参加校一覧（様式A-2)'!D195)</f>
      </c>
      <c r="AS253" s="35">
        <f>WIDECHAR('参加校一覧（様式A-2)'!E195)</f>
      </c>
      <c r="AV253" s="60"/>
      <c r="AW253" s="60"/>
    </row>
    <row r="254" spans="1:49" s="18" customFormat="1" ht="17.25">
      <c r="A254" s="297"/>
      <c r="B254" s="291">
        <v>187</v>
      </c>
      <c r="C254" s="291">
        <f t="shared" si="31"/>
      </c>
      <c r="D254" s="292">
        <f>IF(M254=D$65,COUNTIF($M$68:$M254,D$65),"")</f>
      </c>
      <c r="E254" s="292">
        <f>IF(M254=E$65,COUNTIF($M$68:$M254,E$65),"")</f>
      </c>
      <c r="F254" s="173"/>
      <c r="G254" s="174"/>
      <c r="H254" s="190" t="str">
        <f t="shared" si="28"/>
        <v>　</v>
      </c>
      <c r="I254" s="164"/>
      <c r="J254" s="183"/>
      <c r="K254" s="174"/>
      <c r="L254" s="190" t="str">
        <f t="shared" si="29"/>
        <v>　</v>
      </c>
      <c r="M254" s="164"/>
      <c r="N254" s="165"/>
      <c r="O254" s="121"/>
      <c r="P254" s="218">
        <f t="shared" si="25"/>
      </c>
      <c r="Q254" s="120"/>
      <c r="R254" s="121"/>
      <c r="S254" s="239">
        <f t="shared" si="26"/>
      </c>
      <c r="T254" s="159"/>
      <c r="U254" s="122"/>
      <c r="V254" s="123"/>
      <c r="W254" s="218">
        <f t="shared" si="27"/>
      </c>
      <c r="X254" s="159"/>
      <c r="Y254" s="119"/>
      <c r="Z254" s="293"/>
      <c r="AA254" s="294"/>
      <c r="AB254" s="294"/>
      <c r="AC254" s="294"/>
      <c r="AD254" s="294"/>
      <c r="AE254" s="295"/>
      <c r="AF254" s="130"/>
      <c r="AG254" s="196" t="str">
        <f t="shared" si="30"/>
        <v>・</v>
      </c>
      <c r="AH254" s="413">
        <f t="shared" si="32"/>
      </c>
      <c r="AI254" s="414" t="str">
        <f t="shared" si="33"/>
        <v>・</v>
      </c>
      <c r="AJ254" s="415">
        <f t="shared" si="34"/>
      </c>
      <c r="AK254" s="298"/>
      <c r="AP254" s="35" t="str">
        <f>'参加校一覧（様式A-2)'!A196</f>
        <v>187</v>
      </c>
      <c r="AQ254" s="35">
        <f>'参加校一覧（様式A-2)'!B196</f>
        <v>0</v>
      </c>
      <c r="AR254" s="35">
        <f>WIDECHAR('参加校一覧（様式A-2)'!D196)</f>
      </c>
      <c r="AS254" s="35">
        <f>WIDECHAR('参加校一覧（様式A-2)'!E196)</f>
      </c>
      <c r="AV254" s="60"/>
      <c r="AW254" s="60"/>
    </row>
    <row r="255" spans="1:49" s="18" customFormat="1" ht="17.25">
      <c r="A255" s="297"/>
      <c r="B255" s="291">
        <v>188</v>
      </c>
      <c r="C255" s="291">
        <f t="shared" si="31"/>
      </c>
      <c r="D255" s="292">
        <f>IF(M255=D$65,COUNTIF($M$68:$M255,D$65),"")</f>
      </c>
      <c r="E255" s="292">
        <f>IF(M255=E$65,COUNTIF($M$68:$M255,E$65),"")</f>
      </c>
      <c r="F255" s="173"/>
      <c r="G255" s="174"/>
      <c r="H255" s="190" t="str">
        <f t="shared" si="28"/>
        <v>　</v>
      </c>
      <c r="I255" s="164"/>
      <c r="J255" s="183"/>
      <c r="K255" s="174"/>
      <c r="L255" s="190" t="str">
        <f t="shared" si="29"/>
        <v>　</v>
      </c>
      <c r="M255" s="164"/>
      <c r="N255" s="165"/>
      <c r="O255" s="121"/>
      <c r="P255" s="218">
        <f t="shared" si="25"/>
      </c>
      <c r="Q255" s="120"/>
      <c r="R255" s="121"/>
      <c r="S255" s="239">
        <f t="shared" si="26"/>
      </c>
      <c r="T255" s="159"/>
      <c r="U255" s="122"/>
      <c r="V255" s="123"/>
      <c r="W255" s="218">
        <f t="shared" si="27"/>
      </c>
      <c r="X255" s="159"/>
      <c r="Y255" s="119"/>
      <c r="Z255" s="293"/>
      <c r="AA255" s="294"/>
      <c r="AB255" s="294"/>
      <c r="AC255" s="294"/>
      <c r="AD255" s="294"/>
      <c r="AE255" s="295"/>
      <c r="AF255" s="130"/>
      <c r="AG255" s="196" t="str">
        <f t="shared" si="30"/>
        <v>・</v>
      </c>
      <c r="AH255" s="413">
        <f t="shared" si="32"/>
      </c>
      <c r="AI255" s="414" t="str">
        <f t="shared" si="33"/>
        <v>・</v>
      </c>
      <c r="AJ255" s="415">
        <f t="shared" si="34"/>
      </c>
      <c r="AK255" s="298"/>
      <c r="AP255" s="35" t="str">
        <f>'参加校一覧（様式A-2)'!A197</f>
        <v>188</v>
      </c>
      <c r="AQ255" s="35">
        <f>'参加校一覧（様式A-2)'!B197</f>
        <v>0</v>
      </c>
      <c r="AR255" s="35">
        <f>WIDECHAR('参加校一覧（様式A-2)'!D197)</f>
      </c>
      <c r="AS255" s="35">
        <f>WIDECHAR('参加校一覧（様式A-2)'!E197)</f>
      </c>
      <c r="AV255" s="60"/>
      <c r="AW255" s="60"/>
    </row>
    <row r="256" spans="1:49" s="18" customFormat="1" ht="17.25">
      <c r="A256" s="297"/>
      <c r="B256" s="291">
        <v>189</v>
      </c>
      <c r="C256" s="291">
        <f t="shared" si="31"/>
      </c>
      <c r="D256" s="292">
        <f>IF(M256=D$65,COUNTIF($M$68:$M256,D$65),"")</f>
      </c>
      <c r="E256" s="292">
        <f>IF(M256=E$65,COUNTIF($M$68:$M256,E$65),"")</f>
      </c>
      <c r="F256" s="173"/>
      <c r="G256" s="174"/>
      <c r="H256" s="190" t="str">
        <f t="shared" si="28"/>
        <v>　</v>
      </c>
      <c r="I256" s="164"/>
      <c r="J256" s="183"/>
      <c r="K256" s="174"/>
      <c r="L256" s="190" t="str">
        <f t="shared" si="29"/>
        <v>　</v>
      </c>
      <c r="M256" s="164"/>
      <c r="N256" s="165"/>
      <c r="O256" s="121"/>
      <c r="P256" s="218">
        <f t="shared" si="25"/>
      </c>
      <c r="Q256" s="120"/>
      <c r="R256" s="121"/>
      <c r="S256" s="239">
        <f t="shared" si="26"/>
      </c>
      <c r="T256" s="159"/>
      <c r="U256" s="122"/>
      <c r="V256" s="123"/>
      <c r="W256" s="218">
        <f t="shared" si="27"/>
      </c>
      <c r="X256" s="159"/>
      <c r="Y256" s="119"/>
      <c r="Z256" s="293"/>
      <c r="AA256" s="294"/>
      <c r="AB256" s="294"/>
      <c r="AC256" s="294"/>
      <c r="AD256" s="294"/>
      <c r="AE256" s="295"/>
      <c r="AF256" s="130"/>
      <c r="AG256" s="196" t="str">
        <f t="shared" si="30"/>
        <v>・</v>
      </c>
      <c r="AH256" s="413">
        <f t="shared" si="32"/>
      </c>
      <c r="AI256" s="414" t="str">
        <f t="shared" si="33"/>
        <v>・</v>
      </c>
      <c r="AJ256" s="415">
        <f t="shared" si="34"/>
      </c>
      <c r="AK256" s="298"/>
      <c r="AP256" s="35" t="str">
        <f>'参加校一覧（様式A-2)'!A198</f>
        <v>189</v>
      </c>
      <c r="AQ256" s="35">
        <f>'参加校一覧（様式A-2)'!B198</f>
        <v>0</v>
      </c>
      <c r="AR256" s="35">
        <f>WIDECHAR('参加校一覧（様式A-2)'!D198)</f>
      </c>
      <c r="AS256" s="35">
        <f>WIDECHAR('参加校一覧（様式A-2)'!E198)</f>
      </c>
      <c r="AV256" s="60"/>
      <c r="AW256" s="60"/>
    </row>
    <row r="257" spans="1:49" s="18" customFormat="1" ht="18" thickBot="1">
      <c r="A257" s="297"/>
      <c r="B257" s="306">
        <v>190</v>
      </c>
      <c r="C257" s="306">
        <f t="shared" si="31"/>
      </c>
      <c r="D257" s="307">
        <f>IF(M257=D$65,COUNTIF($M$68:$M257,D$65),"")</f>
      </c>
      <c r="E257" s="307">
        <f>IF(M257=E$65,COUNTIF($M$68:$M257,E$65),"")</f>
      </c>
      <c r="F257" s="177"/>
      <c r="G257" s="178"/>
      <c r="H257" s="192" t="str">
        <f t="shared" si="28"/>
        <v>　</v>
      </c>
      <c r="I257" s="171"/>
      <c r="J257" s="185"/>
      <c r="K257" s="178"/>
      <c r="L257" s="192" t="str">
        <f t="shared" si="29"/>
        <v>　</v>
      </c>
      <c r="M257" s="171"/>
      <c r="N257" s="172"/>
      <c r="O257" s="142"/>
      <c r="P257" s="220">
        <f t="shared" si="25"/>
      </c>
      <c r="Q257" s="141"/>
      <c r="R257" s="142"/>
      <c r="S257" s="241">
        <f t="shared" si="26"/>
      </c>
      <c r="T257" s="161"/>
      <c r="U257" s="143"/>
      <c r="V257" s="144"/>
      <c r="W257" s="220">
        <f t="shared" si="27"/>
      </c>
      <c r="X257" s="161"/>
      <c r="Y257" s="145"/>
      <c r="Z257" s="308"/>
      <c r="AA257" s="309"/>
      <c r="AB257" s="309"/>
      <c r="AC257" s="309"/>
      <c r="AD257" s="309"/>
      <c r="AE257" s="310"/>
      <c r="AF257" s="146"/>
      <c r="AG257" s="199" t="str">
        <f t="shared" si="30"/>
        <v>・</v>
      </c>
      <c r="AH257" s="422">
        <f t="shared" si="32"/>
      </c>
      <c r="AI257" s="423" t="str">
        <f t="shared" si="33"/>
        <v>・</v>
      </c>
      <c r="AJ257" s="424">
        <f t="shared" si="34"/>
      </c>
      <c r="AK257" s="311"/>
      <c r="AP257" s="35" t="str">
        <f>'参加校一覧（様式A-2)'!A199</f>
        <v>190</v>
      </c>
      <c r="AQ257" s="35">
        <f>'参加校一覧（様式A-2)'!B199</f>
        <v>0</v>
      </c>
      <c r="AR257" s="35">
        <f>WIDECHAR('参加校一覧（様式A-2)'!D199)</f>
      </c>
      <c r="AS257" s="35">
        <f>WIDECHAR('参加校一覧（様式A-2)'!E199)</f>
      </c>
      <c r="AV257" s="60"/>
      <c r="AW257" s="60"/>
    </row>
    <row r="258" spans="1:49" s="18" customFormat="1" ht="17.25">
      <c r="A258" s="297"/>
      <c r="B258" s="291">
        <v>191</v>
      </c>
      <c r="C258" s="291">
        <f t="shared" si="31"/>
      </c>
      <c r="D258" s="292">
        <f>IF(M258=D$65,COUNTIF($M$68:$M258,D$65),"")</f>
      </c>
      <c r="E258" s="292">
        <f>IF(M258=E$65,COUNTIF($M$68:$M258,E$65),"")</f>
      </c>
      <c r="F258" s="173"/>
      <c r="G258" s="174"/>
      <c r="H258" s="190" t="str">
        <f t="shared" si="28"/>
        <v>　</v>
      </c>
      <c r="I258" s="164"/>
      <c r="J258" s="183"/>
      <c r="K258" s="174"/>
      <c r="L258" s="190" t="str">
        <f t="shared" si="29"/>
        <v>　</v>
      </c>
      <c r="M258" s="164"/>
      <c r="N258" s="165"/>
      <c r="O258" s="121"/>
      <c r="P258" s="218">
        <f aca="true" t="shared" si="35" ref="P258:P267">IF(O258&lt;&gt;"",$S$18,"")</f>
      </c>
      <c r="Q258" s="120"/>
      <c r="R258" s="121"/>
      <c r="S258" s="239">
        <f aca="true" t="shared" si="36" ref="S258:S267">IF(R258="","",VLOOKUP(R258,$R$3:$S$17,2,FALSE))</f>
      </c>
      <c r="T258" s="159"/>
      <c r="U258" s="122"/>
      <c r="V258" s="123"/>
      <c r="W258" s="218">
        <f aca="true" t="shared" si="37" ref="W258:W267">IF(V258="","",VLOOKUP(V258,$R$3:$S$17,2,FALSE))</f>
      </c>
      <c r="X258" s="159"/>
      <c r="Y258" s="119"/>
      <c r="Z258" s="293"/>
      <c r="AA258" s="294"/>
      <c r="AB258" s="294"/>
      <c r="AC258" s="294"/>
      <c r="AD258" s="294"/>
      <c r="AE258" s="295"/>
      <c r="AF258" s="149"/>
      <c r="AG258" s="200" t="str">
        <f t="shared" si="30"/>
        <v>・</v>
      </c>
      <c r="AH258" s="425">
        <f t="shared" si="32"/>
      </c>
      <c r="AI258" s="426" t="str">
        <f t="shared" si="33"/>
        <v>・</v>
      </c>
      <c r="AJ258" s="427">
        <f t="shared" si="34"/>
      </c>
      <c r="AK258" s="312"/>
      <c r="AP258" s="35" t="str">
        <f>'参加校一覧（様式A-2)'!A200</f>
        <v>191</v>
      </c>
      <c r="AQ258" s="35">
        <f>'参加校一覧（様式A-2)'!B200</f>
        <v>0</v>
      </c>
      <c r="AR258" s="35">
        <f>WIDECHAR('参加校一覧（様式A-2)'!D200)</f>
      </c>
      <c r="AS258" s="35">
        <f>WIDECHAR('参加校一覧（様式A-2)'!E200)</f>
      </c>
      <c r="AV258" s="60"/>
      <c r="AW258" s="60"/>
    </row>
    <row r="259" spans="1:49" s="18" customFormat="1" ht="17.25">
      <c r="A259" s="297"/>
      <c r="B259" s="291">
        <v>192</v>
      </c>
      <c r="C259" s="291">
        <f t="shared" si="31"/>
      </c>
      <c r="D259" s="292">
        <f>IF(M259=D$65,COUNTIF($M$68:$M259,D$65),"")</f>
      </c>
      <c r="E259" s="292">
        <f>IF(M259=E$65,COUNTIF($M$68:$M259,E$65),"")</f>
      </c>
      <c r="F259" s="173"/>
      <c r="G259" s="174"/>
      <c r="H259" s="190" t="str">
        <f aca="true" t="shared" si="38" ref="H259:H267">TRIM(F259)&amp;"　"&amp;TRIM(G259)</f>
        <v>　</v>
      </c>
      <c r="I259" s="164"/>
      <c r="J259" s="183"/>
      <c r="K259" s="174"/>
      <c r="L259" s="190" t="str">
        <f aca="true" t="shared" si="39" ref="L259:L267">WIDECHAR(J259)&amp;"　"&amp;WIDECHAR(K259)</f>
        <v>　</v>
      </c>
      <c r="M259" s="164"/>
      <c r="N259" s="165"/>
      <c r="O259" s="121"/>
      <c r="P259" s="218">
        <f t="shared" si="35"/>
      </c>
      <c r="Q259" s="120"/>
      <c r="R259" s="121"/>
      <c r="S259" s="239">
        <f t="shared" si="36"/>
      </c>
      <c r="T259" s="159"/>
      <c r="U259" s="122"/>
      <c r="V259" s="123"/>
      <c r="W259" s="218">
        <f t="shared" si="37"/>
      </c>
      <c r="X259" s="159"/>
      <c r="Y259" s="119"/>
      <c r="Z259" s="293"/>
      <c r="AA259" s="294"/>
      <c r="AB259" s="294"/>
      <c r="AC259" s="294"/>
      <c r="AD259" s="294"/>
      <c r="AE259" s="295"/>
      <c r="AF259" s="130"/>
      <c r="AG259" s="196" t="str">
        <f aca="true" t="shared" si="40" ref="AG259:AG267">J$61&amp;"・"&amp;AF259</f>
        <v>・</v>
      </c>
      <c r="AH259" s="413">
        <f t="shared" si="32"/>
      </c>
      <c r="AI259" s="414" t="str">
        <f t="shared" si="33"/>
        <v>・</v>
      </c>
      <c r="AJ259" s="415">
        <f t="shared" si="34"/>
      </c>
      <c r="AK259" s="298"/>
      <c r="AP259" s="35" t="str">
        <f>'参加校一覧（様式A-2)'!A201</f>
        <v>192</v>
      </c>
      <c r="AQ259" s="35">
        <f>'参加校一覧（様式A-2)'!B201</f>
        <v>0</v>
      </c>
      <c r="AR259" s="35">
        <f>WIDECHAR('参加校一覧（様式A-2)'!D201)</f>
      </c>
      <c r="AS259" s="35">
        <f>WIDECHAR('参加校一覧（様式A-2)'!E201)</f>
      </c>
      <c r="AV259" s="60"/>
      <c r="AW259" s="60"/>
    </row>
    <row r="260" spans="1:49" s="18" customFormat="1" ht="17.25">
      <c r="A260" s="297"/>
      <c r="B260" s="291">
        <v>193</v>
      </c>
      <c r="C260" s="291">
        <f t="shared" si="31"/>
      </c>
      <c r="D260" s="292">
        <f>IF(M260=D$65,COUNTIF($M$68:$M260,D$65),"")</f>
      </c>
      <c r="E260" s="292">
        <f>IF(M260=E$65,COUNTIF($M$68:$M260,E$65),"")</f>
      </c>
      <c r="F260" s="173"/>
      <c r="G260" s="174"/>
      <c r="H260" s="190" t="str">
        <f t="shared" si="38"/>
        <v>　</v>
      </c>
      <c r="I260" s="164"/>
      <c r="J260" s="183"/>
      <c r="K260" s="174"/>
      <c r="L260" s="190" t="str">
        <f t="shared" si="39"/>
        <v>　</v>
      </c>
      <c r="M260" s="164"/>
      <c r="N260" s="165"/>
      <c r="O260" s="121"/>
      <c r="P260" s="218">
        <f t="shared" si="35"/>
      </c>
      <c r="Q260" s="120"/>
      <c r="R260" s="121"/>
      <c r="S260" s="239">
        <f t="shared" si="36"/>
      </c>
      <c r="T260" s="159"/>
      <c r="U260" s="122"/>
      <c r="V260" s="123"/>
      <c r="W260" s="218">
        <f t="shared" si="37"/>
      </c>
      <c r="X260" s="159"/>
      <c r="Y260" s="119"/>
      <c r="Z260" s="293"/>
      <c r="AA260" s="294"/>
      <c r="AB260" s="294"/>
      <c r="AC260" s="294"/>
      <c r="AD260" s="294"/>
      <c r="AE260" s="295"/>
      <c r="AF260" s="130"/>
      <c r="AG260" s="196" t="str">
        <f t="shared" si="40"/>
        <v>・</v>
      </c>
      <c r="AH260" s="413">
        <f t="shared" si="32"/>
      </c>
      <c r="AI260" s="414" t="str">
        <f t="shared" si="33"/>
        <v>・</v>
      </c>
      <c r="AJ260" s="415">
        <f t="shared" si="34"/>
      </c>
      <c r="AK260" s="298"/>
      <c r="AP260" s="35" t="str">
        <f>'参加校一覧（様式A-2)'!A202</f>
        <v>193</v>
      </c>
      <c r="AQ260" s="35">
        <f>'参加校一覧（様式A-2)'!B202</f>
        <v>0</v>
      </c>
      <c r="AR260" s="35">
        <f>WIDECHAR('参加校一覧（様式A-2)'!D202)</f>
      </c>
      <c r="AS260" s="35">
        <f>WIDECHAR('参加校一覧（様式A-2)'!E202)</f>
      </c>
      <c r="AV260" s="60"/>
      <c r="AW260" s="60"/>
    </row>
    <row r="261" spans="1:49" s="18" customFormat="1" ht="17.25">
      <c r="A261" s="297"/>
      <c r="B261" s="291">
        <v>194</v>
      </c>
      <c r="C261" s="291">
        <f aca="true" t="shared" si="41" ref="C261:C267">IF(M261="","",J$60*100+SUM(D261:E261))</f>
      </c>
      <c r="D261" s="292">
        <f>IF(M261=D$65,COUNTIF($M$68:$M261,D$65),"")</f>
      </c>
      <c r="E261" s="292">
        <f>IF(M261=E$65,COUNTIF($M$68:$M261,E$65),"")</f>
      </c>
      <c r="F261" s="173"/>
      <c r="G261" s="174"/>
      <c r="H261" s="190" t="str">
        <f t="shared" si="38"/>
        <v>　</v>
      </c>
      <c r="I261" s="164"/>
      <c r="J261" s="183"/>
      <c r="K261" s="174"/>
      <c r="L261" s="190" t="str">
        <f t="shared" si="39"/>
        <v>　</v>
      </c>
      <c r="M261" s="164"/>
      <c r="N261" s="165"/>
      <c r="O261" s="121"/>
      <c r="P261" s="218">
        <f t="shared" si="35"/>
      </c>
      <c r="Q261" s="120"/>
      <c r="R261" s="121"/>
      <c r="S261" s="239">
        <f t="shared" si="36"/>
      </c>
      <c r="T261" s="159"/>
      <c r="U261" s="122"/>
      <c r="V261" s="123"/>
      <c r="W261" s="218">
        <f t="shared" si="37"/>
      </c>
      <c r="X261" s="159"/>
      <c r="Y261" s="119"/>
      <c r="Z261" s="293"/>
      <c r="AA261" s="294"/>
      <c r="AB261" s="294"/>
      <c r="AC261" s="294"/>
      <c r="AD261" s="294"/>
      <c r="AE261" s="295"/>
      <c r="AF261" s="130"/>
      <c r="AG261" s="196" t="str">
        <f t="shared" si="40"/>
        <v>・</v>
      </c>
      <c r="AH261" s="413">
        <f aca="true" t="shared" si="42" ref="AH261:AH267">IF($AF261="","",VLOOKUP($AF261,$AQ$68:$AS$267,AH$58,FALSE))</f>
      </c>
      <c r="AI261" s="414" t="str">
        <f aca="true" t="shared" si="43" ref="AI261:AI267">L$61&amp;"・"&amp;AH261</f>
        <v>・</v>
      </c>
      <c r="AJ261" s="415">
        <f aca="true" t="shared" si="44" ref="AJ261:AJ267">IF($AF261="","",VLOOKUP($AF261,$AQ$68:$AS$267,AJ$58,FALSE))</f>
      </c>
      <c r="AK261" s="298"/>
      <c r="AP261" s="35" t="str">
        <f>'参加校一覧（様式A-2)'!A203</f>
        <v>194</v>
      </c>
      <c r="AQ261" s="35">
        <f>'参加校一覧（様式A-2)'!B203</f>
        <v>0</v>
      </c>
      <c r="AR261" s="35">
        <f>WIDECHAR('参加校一覧（様式A-2)'!D203)</f>
      </c>
      <c r="AS261" s="35">
        <f>WIDECHAR('参加校一覧（様式A-2)'!E203)</f>
      </c>
      <c r="AV261" s="60"/>
      <c r="AW261" s="60"/>
    </row>
    <row r="262" spans="1:49" s="18" customFormat="1" ht="17.25">
      <c r="A262" s="297"/>
      <c r="B262" s="299">
        <v>195</v>
      </c>
      <c r="C262" s="299">
        <f t="shared" si="41"/>
      </c>
      <c r="D262" s="300">
        <f>IF(M262=D$65,COUNTIF($M$68:$M262,D$65),"")</f>
      </c>
      <c r="E262" s="300">
        <f>IF(M262=E$65,COUNTIF($M$68:$M262,E$65),"")</f>
      </c>
      <c r="F262" s="175"/>
      <c r="G262" s="176"/>
      <c r="H262" s="191" t="str">
        <f t="shared" si="38"/>
        <v>　</v>
      </c>
      <c r="I262" s="166"/>
      <c r="J262" s="184"/>
      <c r="K262" s="176"/>
      <c r="L262" s="191" t="str">
        <f t="shared" si="39"/>
        <v>　</v>
      </c>
      <c r="M262" s="167"/>
      <c r="N262" s="168"/>
      <c r="O262" s="135"/>
      <c r="P262" s="234">
        <f t="shared" si="35"/>
      </c>
      <c r="Q262" s="134"/>
      <c r="R262" s="135"/>
      <c r="S262" s="240">
        <f t="shared" si="36"/>
      </c>
      <c r="T262" s="160"/>
      <c r="U262" s="136"/>
      <c r="V262" s="137"/>
      <c r="W262" s="234">
        <f t="shared" si="37"/>
      </c>
      <c r="X262" s="160"/>
      <c r="Y262" s="138"/>
      <c r="Z262" s="313"/>
      <c r="AA262" s="314"/>
      <c r="AB262" s="314"/>
      <c r="AC262" s="314"/>
      <c r="AD262" s="314"/>
      <c r="AE262" s="315"/>
      <c r="AF262" s="150"/>
      <c r="AG262" s="201" t="str">
        <f t="shared" si="40"/>
        <v>・</v>
      </c>
      <c r="AH262" s="428">
        <f t="shared" si="42"/>
      </c>
      <c r="AI262" s="429" t="str">
        <f t="shared" si="43"/>
        <v>・</v>
      </c>
      <c r="AJ262" s="430">
        <f t="shared" si="44"/>
      </c>
      <c r="AK262" s="304"/>
      <c r="AP262" s="35" t="str">
        <f>'参加校一覧（様式A-2)'!A204</f>
        <v>195</v>
      </c>
      <c r="AQ262" s="35">
        <f>'参加校一覧（様式A-2)'!B204</f>
        <v>0</v>
      </c>
      <c r="AR262" s="35">
        <f>WIDECHAR('参加校一覧（様式A-2)'!D204)</f>
      </c>
      <c r="AS262" s="35">
        <f>WIDECHAR('参加校一覧（様式A-2)'!E204)</f>
      </c>
      <c r="AV262" s="60"/>
      <c r="AW262" s="60"/>
    </row>
    <row r="263" spans="1:49" s="18" customFormat="1" ht="17.25">
      <c r="A263" s="297"/>
      <c r="B263" s="291">
        <v>196</v>
      </c>
      <c r="C263" s="291">
        <f t="shared" si="41"/>
      </c>
      <c r="D263" s="292">
        <f>IF(M263=D$65,COUNTIF($M$68:$M263,D$65),"")</f>
      </c>
      <c r="E263" s="292">
        <f>IF(M263=E$65,COUNTIF($M$68:$M263,E$65),"")</f>
      </c>
      <c r="F263" s="173"/>
      <c r="G263" s="174"/>
      <c r="H263" s="190" t="str">
        <f t="shared" si="38"/>
        <v>　</v>
      </c>
      <c r="I263" s="164"/>
      <c r="J263" s="183"/>
      <c r="K263" s="174"/>
      <c r="L263" s="190" t="str">
        <f t="shared" si="39"/>
        <v>　</v>
      </c>
      <c r="M263" s="169"/>
      <c r="N263" s="170"/>
      <c r="O263" s="121"/>
      <c r="P263" s="218">
        <f t="shared" si="35"/>
      </c>
      <c r="Q263" s="120"/>
      <c r="R263" s="121"/>
      <c r="S263" s="239">
        <f t="shared" si="36"/>
      </c>
      <c r="T263" s="159"/>
      <c r="U263" s="122"/>
      <c r="V263" s="123"/>
      <c r="W263" s="218">
        <f t="shared" si="37"/>
      </c>
      <c r="X263" s="159"/>
      <c r="Y263" s="119"/>
      <c r="Z263" s="316"/>
      <c r="AA263" s="317"/>
      <c r="AB263" s="317"/>
      <c r="AC263" s="317"/>
      <c r="AD263" s="317"/>
      <c r="AE263" s="318"/>
      <c r="AF263" s="140"/>
      <c r="AG263" s="198" t="str">
        <f t="shared" si="40"/>
        <v>・</v>
      </c>
      <c r="AH263" s="419">
        <f t="shared" si="42"/>
      </c>
      <c r="AI263" s="420" t="str">
        <f t="shared" si="43"/>
        <v>・</v>
      </c>
      <c r="AJ263" s="421">
        <f t="shared" si="44"/>
      </c>
      <c r="AK263" s="305"/>
      <c r="AP263" s="35" t="str">
        <f>'参加校一覧（様式A-2)'!A205</f>
        <v>196</v>
      </c>
      <c r="AQ263" s="35">
        <f>'参加校一覧（様式A-2)'!B205</f>
        <v>0</v>
      </c>
      <c r="AR263" s="35">
        <f>WIDECHAR('参加校一覧（様式A-2)'!D205)</f>
      </c>
      <c r="AS263" s="35">
        <f>WIDECHAR('参加校一覧（様式A-2)'!E205)</f>
      </c>
      <c r="AV263" s="60"/>
      <c r="AW263" s="60"/>
    </row>
    <row r="264" spans="1:49" s="18" customFormat="1" ht="17.25">
      <c r="A264" s="297"/>
      <c r="B264" s="291">
        <v>197</v>
      </c>
      <c r="C264" s="291">
        <f t="shared" si="41"/>
      </c>
      <c r="D264" s="292">
        <f>IF(M264=D$65,COUNTIF($M$68:$M264,D$65),"")</f>
      </c>
      <c r="E264" s="292">
        <f>IF(M264=E$65,COUNTIF($M$68:$M264,E$65),"")</f>
      </c>
      <c r="F264" s="173"/>
      <c r="G264" s="174"/>
      <c r="H264" s="190" t="str">
        <f t="shared" si="38"/>
        <v>　</v>
      </c>
      <c r="I264" s="164"/>
      <c r="J264" s="183"/>
      <c r="K264" s="174"/>
      <c r="L264" s="190" t="str">
        <f t="shared" si="39"/>
        <v>　</v>
      </c>
      <c r="M264" s="164"/>
      <c r="N264" s="165"/>
      <c r="O264" s="121"/>
      <c r="P264" s="218">
        <f t="shared" si="35"/>
      </c>
      <c r="Q264" s="120"/>
      <c r="R264" s="121"/>
      <c r="S264" s="239">
        <f t="shared" si="36"/>
      </c>
      <c r="T264" s="159"/>
      <c r="U264" s="122"/>
      <c r="V264" s="123"/>
      <c r="W264" s="218">
        <f t="shared" si="37"/>
      </c>
      <c r="X264" s="159"/>
      <c r="Y264" s="119"/>
      <c r="Z264" s="293"/>
      <c r="AA264" s="294"/>
      <c r="AB264" s="294"/>
      <c r="AC264" s="294"/>
      <c r="AD264" s="294"/>
      <c r="AE264" s="295"/>
      <c r="AF264" s="130"/>
      <c r="AG264" s="196" t="str">
        <f t="shared" si="40"/>
        <v>・</v>
      </c>
      <c r="AH264" s="413">
        <f t="shared" si="42"/>
      </c>
      <c r="AI264" s="414" t="str">
        <f t="shared" si="43"/>
        <v>・</v>
      </c>
      <c r="AJ264" s="415">
        <f t="shared" si="44"/>
      </c>
      <c r="AK264" s="298"/>
      <c r="AP264" s="35" t="str">
        <f>'参加校一覧（様式A-2)'!A206</f>
        <v>197</v>
      </c>
      <c r="AQ264" s="35">
        <f>'参加校一覧（様式A-2)'!B206</f>
        <v>0</v>
      </c>
      <c r="AR264" s="35">
        <f>WIDECHAR('参加校一覧（様式A-2)'!D206)</f>
      </c>
      <c r="AS264" s="35">
        <f>WIDECHAR('参加校一覧（様式A-2)'!E206)</f>
      </c>
      <c r="AV264" s="60"/>
      <c r="AW264" s="60"/>
    </row>
    <row r="265" spans="1:49" s="18" customFormat="1" ht="17.25">
      <c r="A265" s="297"/>
      <c r="B265" s="291">
        <v>198</v>
      </c>
      <c r="C265" s="291">
        <f t="shared" si="41"/>
      </c>
      <c r="D265" s="292">
        <f>IF(M265=D$65,COUNTIF($M$68:$M265,D$65),"")</f>
      </c>
      <c r="E265" s="292">
        <f>IF(M265=E$65,COUNTIF($M$68:$M265,E$65),"")</f>
      </c>
      <c r="F265" s="173"/>
      <c r="G265" s="174"/>
      <c r="H265" s="190" t="str">
        <f t="shared" si="38"/>
        <v>　</v>
      </c>
      <c r="I265" s="164"/>
      <c r="J265" s="183"/>
      <c r="K265" s="174"/>
      <c r="L265" s="190" t="str">
        <f t="shared" si="39"/>
        <v>　</v>
      </c>
      <c r="M265" s="164"/>
      <c r="N265" s="165"/>
      <c r="O265" s="121"/>
      <c r="P265" s="218">
        <f t="shared" si="35"/>
      </c>
      <c r="Q265" s="120"/>
      <c r="R265" s="121"/>
      <c r="S265" s="239">
        <f t="shared" si="36"/>
      </c>
      <c r="T265" s="159"/>
      <c r="U265" s="122"/>
      <c r="V265" s="123"/>
      <c r="W265" s="218">
        <f t="shared" si="37"/>
      </c>
      <c r="X265" s="159"/>
      <c r="Y265" s="119"/>
      <c r="Z265" s="293"/>
      <c r="AA265" s="294"/>
      <c r="AB265" s="294"/>
      <c r="AC265" s="294"/>
      <c r="AD265" s="294"/>
      <c r="AE265" s="295"/>
      <c r="AF265" s="130"/>
      <c r="AG265" s="196" t="str">
        <f t="shared" si="40"/>
        <v>・</v>
      </c>
      <c r="AH265" s="413">
        <f t="shared" si="42"/>
      </c>
      <c r="AI265" s="414" t="str">
        <f t="shared" si="43"/>
        <v>・</v>
      </c>
      <c r="AJ265" s="415">
        <f t="shared" si="44"/>
      </c>
      <c r="AK265" s="298"/>
      <c r="AP265" s="35" t="str">
        <f>'参加校一覧（様式A-2)'!A207</f>
        <v>198</v>
      </c>
      <c r="AQ265" s="35">
        <f>'参加校一覧（様式A-2)'!B207</f>
        <v>0</v>
      </c>
      <c r="AR265" s="35">
        <f>WIDECHAR('参加校一覧（様式A-2)'!D207)</f>
      </c>
      <c r="AS265" s="35">
        <f>WIDECHAR('参加校一覧（様式A-2)'!E207)</f>
      </c>
      <c r="AV265" s="60"/>
      <c r="AW265" s="60"/>
    </row>
    <row r="266" spans="1:49" s="18" customFormat="1" ht="17.25">
      <c r="A266" s="297"/>
      <c r="B266" s="291">
        <v>199</v>
      </c>
      <c r="C266" s="291">
        <f t="shared" si="41"/>
      </c>
      <c r="D266" s="292">
        <f>IF(M266=D$65,COUNTIF($M$68:$M266,D$65),"")</f>
      </c>
      <c r="E266" s="292">
        <f>IF(M266=E$65,COUNTIF($M$68:$M266,E$65),"")</f>
      </c>
      <c r="F266" s="173"/>
      <c r="G266" s="174"/>
      <c r="H266" s="190" t="str">
        <f t="shared" si="38"/>
        <v>　</v>
      </c>
      <c r="I266" s="164"/>
      <c r="J266" s="183"/>
      <c r="K266" s="174"/>
      <c r="L266" s="190" t="str">
        <f t="shared" si="39"/>
        <v>　</v>
      </c>
      <c r="M266" s="164"/>
      <c r="N266" s="165"/>
      <c r="O266" s="121"/>
      <c r="P266" s="218">
        <f t="shared" si="35"/>
      </c>
      <c r="Q266" s="120"/>
      <c r="R266" s="121"/>
      <c r="S266" s="239">
        <f t="shared" si="36"/>
      </c>
      <c r="T266" s="159"/>
      <c r="U266" s="122"/>
      <c r="V266" s="123"/>
      <c r="W266" s="218">
        <f t="shared" si="37"/>
      </c>
      <c r="X266" s="159"/>
      <c r="Y266" s="119"/>
      <c r="Z266" s="293"/>
      <c r="AA266" s="294"/>
      <c r="AB266" s="294"/>
      <c r="AC266" s="294"/>
      <c r="AD266" s="294"/>
      <c r="AE266" s="295"/>
      <c r="AF266" s="130"/>
      <c r="AG266" s="196" t="str">
        <f t="shared" si="40"/>
        <v>・</v>
      </c>
      <c r="AH266" s="413">
        <f t="shared" si="42"/>
      </c>
      <c r="AI266" s="414" t="str">
        <f t="shared" si="43"/>
        <v>・</v>
      </c>
      <c r="AJ266" s="415">
        <f t="shared" si="44"/>
      </c>
      <c r="AK266" s="298"/>
      <c r="AP266" s="35" t="str">
        <f>'参加校一覧（様式A-2)'!A208</f>
        <v>199</v>
      </c>
      <c r="AQ266" s="35">
        <f>'参加校一覧（様式A-2)'!B208</f>
        <v>0</v>
      </c>
      <c r="AR266" s="35">
        <f>WIDECHAR('参加校一覧（様式A-2)'!D208)</f>
      </c>
      <c r="AS266" s="35">
        <f>WIDECHAR('参加校一覧（様式A-2)'!E208)</f>
      </c>
      <c r="AV266" s="60"/>
      <c r="AW266" s="60"/>
    </row>
    <row r="267" spans="1:49" s="18" customFormat="1" ht="18" thickBot="1">
      <c r="A267" s="297"/>
      <c r="B267" s="306">
        <v>200</v>
      </c>
      <c r="C267" s="306">
        <f t="shared" si="41"/>
      </c>
      <c r="D267" s="307">
        <f>IF(M267=D$65,COUNTIF($M$68:$M267,D$65),"")</f>
      </c>
      <c r="E267" s="307">
        <f>IF(M267=E$65,COUNTIF($M$68:$M267,E$65),"")</f>
      </c>
      <c r="F267" s="177"/>
      <c r="G267" s="178"/>
      <c r="H267" s="192" t="str">
        <f t="shared" si="38"/>
        <v>　</v>
      </c>
      <c r="I267" s="171"/>
      <c r="J267" s="185"/>
      <c r="K267" s="178"/>
      <c r="L267" s="192" t="str">
        <f t="shared" si="39"/>
        <v>　</v>
      </c>
      <c r="M267" s="171"/>
      <c r="N267" s="172"/>
      <c r="O267" s="142"/>
      <c r="P267" s="220">
        <f t="shared" si="35"/>
      </c>
      <c r="Q267" s="141"/>
      <c r="R267" s="142"/>
      <c r="S267" s="241">
        <f t="shared" si="36"/>
      </c>
      <c r="T267" s="161"/>
      <c r="U267" s="143"/>
      <c r="V267" s="144"/>
      <c r="W267" s="220">
        <f t="shared" si="37"/>
      </c>
      <c r="X267" s="161"/>
      <c r="Y267" s="145"/>
      <c r="Z267" s="308"/>
      <c r="AA267" s="309"/>
      <c r="AB267" s="309"/>
      <c r="AC267" s="309"/>
      <c r="AD267" s="309"/>
      <c r="AE267" s="310"/>
      <c r="AF267" s="146"/>
      <c r="AG267" s="199" t="str">
        <f t="shared" si="40"/>
        <v>・</v>
      </c>
      <c r="AH267" s="422">
        <f t="shared" si="42"/>
      </c>
      <c r="AI267" s="423" t="str">
        <f t="shared" si="43"/>
        <v>・</v>
      </c>
      <c r="AJ267" s="424">
        <f t="shared" si="44"/>
      </c>
      <c r="AK267" s="311"/>
      <c r="AP267" s="35" t="str">
        <f>'参加校一覧（様式A-2)'!A209</f>
        <v>200</v>
      </c>
      <c r="AQ267" s="35">
        <f>'参加校一覧（様式A-2)'!B209</f>
        <v>0</v>
      </c>
      <c r="AR267" s="35">
        <f>WIDECHAR('参加校一覧（様式A-2)'!D209)</f>
      </c>
      <c r="AS267" s="35">
        <f>WIDECHAR('参加校一覧（様式A-2)'!E209)</f>
      </c>
      <c r="AV267" s="60"/>
      <c r="AW267" s="60"/>
    </row>
    <row r="268" spans="1:44" ht="17.25">
      <c r="A268" s="1"/>
      <c r="B268" s="68"/>
      <c r="C268" s="68"/>
      <c r="D268" s="207"/>
      <c r="E268" s="207"/>
      <c r="F268" s="20"/>
      <c r="G268" s="20"/>
      <c r="H268" s="20"/>
      <c r="I268" s="21"/>
      <c r="J268" s="20"/>
      <c r="K268" s="20"/>
      <c r="L268" s="20"/>
      <c r="M268" s="21"/>
      <c r="N268" s="21"/>
      <c r="O268" s="63"/>
      <c r="P268" s="63"/>
      <c r="Q268" s="22"/>
      <c r="R268" s="23"/>
      <c r="S268" s="23"/>
      <c r="T268" s="24"/>
      <c r="U268" s="24"/>
      <c r="V268" s="23"/>
      <c r="W268" s="23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333"/>
      <c r="AJ268" s="24"/>
      <c r="AK268" s="24"/>
      <c r="AP268" s="35"/>
      <c r="AQ268" s="35"/>
      <c r="AR268" s="35"/>
    </row>
    <row r="269" spans="42:44" ht="14.25">
      <c r="AP269" s="35"/>
      <c r="AQ269" s="35"/>
      <c r="AR269" s="35"/>
    </row>
  </sheetData>
  <sheetProtection/>
  <protectedRanges>
    <protectedRange password="CD85" sqref="N60 P60:AJ60 AL60:AO60" name="範囲1_2"/>
  </protectedRanges>
  <mergeCells count="34">
    <mergeCell ref="F60:I60"/>
    <mergeCell ref="F61:I61"/>
    <mergeCell ref="J60:K60"/>
    <mergeCell ref="J61:K61"/>
    <mergeCell ref="X64:X65"/>
    <mergeCell ref="K64:K65"/>
    <mergeCell ref="M64:M65"/>
    <mergeCell ref="N64:N65"/>
    <mergeCell ref="O63:Q63"/>
    <mergeCell ref="R63:U63"/>
    <mergeCell ref="AK63:AK65"/>
    <mergeCell ref="AF63:AF65"/>
    <mergeCell ref="AJ63:AJ65"/>
    <mergeCell ref="Y64:Y65"/>
    <mergeCell ref="U64:U65"/>
    <mergeCell ref="V64:V65"/>
    <mergeCell ref="V63:Y63"/>
    <mergeCell ref="AE64:AE65"/>
    <mergeCell ref="H64:H65"/>
    <mergeCell ref="L64:L65"/>
    <mergeCell ref="T64:T65"/>
    <mergeCell ref="O64:O65"/>
    <mergeCell ref="Q64:Q65"/>
    <mergeCell ref="R64:R65"/>
    <mergeCell ref="C63:C65"/>
    <mergeCell ref="B63:B65"/>
    <mergeCell ref="AH63:AH65"/>
    <mergeCell ref="AA64:AA65"/>
    <mergeCell ref="Z63:AE63"/>
    <mergeCell ref="F63:N63"/>
    <mergeCell ref="F64:F65"/>
    <mergeCell ref="G64:G65"/>
    <mergeCell ref="I64:I65"/>
    <mergeCell ref="J64:J65"/>
  </mergeCells>
  <dataValidations count="15">
    <dataValidation type="list" allowBlank="1" showInputMessage="1" showErrorMessage="1" sqref="O66:O67">
      <formula1>$O$3</formula1>
    </dataValidation>
    <dataValidation type="list" allowBlank="1" showInputMessage="1" showErrorMessage="1" sqref="R66:R67">
      <formula1>$R$3:$R$16</formula1>
    </dataValidation>
    <dataValidation allowBlank="1" showInputMessage="1" showErrorMessage="1" imeMode="halfKatakana" sqref="J268:K65536"/>
    <dataValidation type="list" allowBlank="1" showInputMessage="1" showErrorMessage="1" sqref="N66:N267">
      <formula1>$N$3</formula1>
    </dataValidation>
    <dataValidation allowBlank="1" showInputMessage="1" showErrorMessage="1" imeMode="halfAlpha" sqref="X66:Y267 Q66:Q267 I268:I65536 O268:Q65536 T66:U267 Z68:AE267"/>
    <dataValidation type="list" allowBlank="1" showInputMessage="1" showErrorMessage="1" sqref="AK66:AK267">
      <formula1>$AK$2:$AK$4</formula1>
    </dataValidation>
    <dataValidation type="list" allowBlank="1" showInputMessage="1" showErrorMessage="1" imeMode="halfAlpha" sqref="M66:M267">
      <formula1>$M$3:$M$4</formula1>
    </dataValidation>
    <dataValidation type="list" allowBlank="1" showInputMessage="1" showErrorMessage="1" imeMode="halfAlpha" sqref="I66:I267">
      <formula1>$K$3:$K$5</formula1>
    </dataValidation>
    <dataValidation allowBlank="1" showInputMessage="1" showErrorMessage="1" promptTitle="全角カタカナでお願いします" imeMode="fullKatakana" sqref="J64:K267"/>
    <dataValidation allowBlank="1" showInputMessage="1" showErrorMessage="1" imeMode="fullKatakana" sqref="AI66:AI267"/>
    <dataValidation type="list" allowBlank="1" showInputMessage="1" showErrorMessage="1" sqref="V66:V67">
      <formula1>$R$3:$R$17</formula1>
    </dataValidation>
    <dataValidation type="list" allowBlank="1" showInputMessage="1" showErrorMessage="1" sqref="O68:O267">
      <formula1>$O$2:$O$3</formula1>
    </dataValidation>
    <dataValidation type="list" allowBlank="1" showInputMessage="1" showErrorMessage="1" sqref="R68:R267">
      <formula1>$R$2:$R$17</formula1>
    </dataValidation>
    <dataValidation type="list" allowBlank="1" showInputMessage="1" showErrorMessage="1" sqref="V68:V267">
      <formula1>$V$2:$V$17</formula1>
    </dataValidation>
    <dataValidation type="list" allowBlank="1" showInputMessage="1" showErrorMessage="1" sqref="AF68:AF267">
      <formula1>$AQ$67:$AQ$267</formula1>
    </dataValidation>
  </dataValidations>
  <printOptions horizontalCentered="1"/>
  <pageMargins left="0.3937007874015748" right="0.3937007874015748" top="0.2755905511811024" bottom="0.5905511811023623" header="0.2755905511811024" footer="0.5118110236220472"/>
  <pageSetup blackAndWhite="1" horizontalDpi="600" verticalDpi="600" orientation="landscape" paperSize="9" scale="76" r:id="rId3"/>
  <headerFooter alignWithMargins="0">
    <oddHeader>&amp;R&amp;14&amp;Pページ</oddHeader>
    <oddFooter>&amp;L&amp;F</oddFooter>
  </headerFooter>
  <rowBreaks count="5" manualBreakCount="5">
    <brk id="102" min="1" max="26" man="1"/>
    <brk id="137" min="1" max="26" man="1"/>
    <brk id="172" min="1" max="26" man="1"/>
    <brk id="207" min="1" max="26" man="1"/>
    <brk id="242" min="1" max="26" man="1"/>
  </rowBreaks>
  <ignoredErrors>
    <ignoredError sqref="AH70:AH120 AH68:AH69" formula="1" unlockedFormula="1"/>
    <ignoredError sqref="AI68:AJ69 AH121:AJ267 AI70:AJ70 AI71:AJ120 J60" unlockedFormula="1"/>
    <ignoredError sqref="T66:T67" numberStoredAsText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632"/>
  <sheetViews>
    <sheetView zoomScalePageLayoutView="0" workbookViewId="0" topLeftCell="A49">
      <selection activeCell="J26" sqref="J26"/>
    </sheetView>
  </sheetViews>
  <sheetFormatPr defaultColWidth="9.00390625" defaultRowHeight="13.5"/>
  <cols>
    <col min="1" max="1" width="5.00390625" style="60" bestFit="1" customWidth="1"/>
    <col min="2" max="2" width="5.00390625" style="0" bestFit="1" customWidth="1"/>
    <col min="3" max="3" width="5.00390625" style="60" customWidth="1"/>
    <col min="4" max="4" width="6.25390625" style="245" customWidth="1"/>
    <col min="5" max="5" width="5.00390625" style="246" bestFit="1" customWidth="1"/>
    <col min="6" max="6" width="8.50390625" style="0" bestFit="1" customWidth="1"/>
    <col min="7" max="7" width="5.00390625" style="60" bestFit="1" customWidth="1"/>
    <col min="8" max="8" width="12.25390625" style="60" bestFit="1" customWidth="1"/>
    <col min="9" max="9" width="10.25390625" style="0" bestFit="1" customWidth="1"/>
    <col min="10" max="10" width="12.25390625" style="0" bestFit="1" customWidth="1"/>
    <col min="11" max="11" width="8.50390625" style="60" bestFit="1" customWidth="1"/>
    <col min="12" max="12" width="10.375" style="0" customWidth="1"/>
    <col min="13" max="13" width="10.125" style="0" customWidth="1"/>
    <col min="14" max="15" width="12.25390625" style="0" bestFit="1" customWidth="1"/>
    <col min="16" max="16" width="10.25390625" style="0" bestFit="1" customWidth="1"/>
    <col min="17" max="17" width="12.25390625" style="60" bestFit="1" customWidth="1"/>
    <col min="18" max="18" width="10.875" style="0" bestFit="1" customWidth="1"/>
    <col min="19" max="20" width="8.50390625" style="0" bestFit="1" customWidth="1"/>
    <col min="21" max="21" width="8.50390625" style="60" bestFit="1" customWidth="1"/>
    <col min="22" max="22" width="10.25390625" style="60" bestFit="1" customWidth="1"/>
    <col min="23" max="24" width="5.00390625" style="60" bestFit="1" customWidth="1"/>
    <col min="25" max="25" width="8.50390625" style="60" bestFit="1" customWidth="1"/>
    <col min="26" max="26" width="8.50390625" style="0" bestFit="1" customWidth="1"/>
    <col min="27" max="27" width="3.25390625" style="0" bestFit="1" customWidth="1"/>
    <col min="28" max="28" width="6.75390625" style="0" bestFit="1" customWidth="1"/>
    <col min="29" max="29" width="10.25390625" style="60" bestFit="1" customWidth="1"/>
    <col min="30" max="30" width="12.25390625" style="60" bestFit="1" customWidth="1"/>
    <col min="31" max="31" width="6.75390625" style="254" bestFit="1" customWidth="1"/>
    <col min="32" max="32" width="9.00390625" style="255" customWidth="1"/>
  </cols>
  <sheetData>
    <row r="1" ht="24">
      <c r="A1" s="322" t="s">
        <v>347</v>
      </c>
    </row>
    <row r="2" ht="13.5" hidden="1"/>
    <row r="3" spans="5:31" ht="13.5" hidden="1">
      <c r="E3" s="247" t="s">
        <v>183</v>
      </c>
      <c r="F3" s="42"/>
      <c r="G3" s="221"/>
      <c r="H3" s="221"/>
      <c r="I3" s="42"/>
      <c r="J3" s="42"/>
      <c r="K3" s="221"/>
      <c r="L3" s="43"/>
      <c r="M3" s="43"/>
      <c r="N3" s="43"/>
      <c r="O3" s="42"/>
      <c r="P3" s="43"/>
      <c r="Q3" s="221"/>
      <c r="R3" s="43"/>
      <c r="S3" s="42"/>
      <c r="T3" s="42"/>
      <c r="U3" s="221"/>
      <c r="V3" s="221"/>
      <c r="W3" s="221"/>
      <c r="X3" s="221"/>
      <c r="Y3" s="224"/>
      <c r="Z3" s="42"/>
      <c r="AA3" s="43"/>
      <c r="AB3" s="43"/>
      <c r="AC3" s="221"/>
      <c r="AD3" s="221"/>
      <c r="AE3" s="256"/>
    </row>
    <row r="4" spans="5:31" ht="13.5" hidden="1">
      <c r="E4" s="248"/>
      <c r="F4" s="42"/>
      <c r="G4" s="221"/>
      <c r="H4" s="221"/>
      <c r="I4" s="42"/>
      <c r="J4" s="42"/>
      <c r="K4" s="221"/>
      <c r="L4" s="43"/>
      <c r="M4" s="43"/>
      <c r="N4" s="43"/>
      <c r="O4" s="42"/>
      <c r="P4" s="43"/>
      <c r="Q4" s="221"/>
      <c r="R4" s="43"/>
      <c r="S4" s="42"/>
      <c r="T4" s="42"/>
      <c r="U4" s="221"/>
      <c r="V4" s="221"/>
      <c r="W4" s="221"/>
      <c r="X4" s="221"/>
      <c r="Y4" s="224"/>
      <c r="Z4" s="42"/>
      <c r="AA4" s="43"/>
      <c r="AB4" s="43"/>
      <c r="AC4" s="221"/>
      <c r="AD4" s="221"/>
      <c r="AE4" s="256"/>
    </row>
    <row r="5" spans="5:31" ht="13.5" hidden="1">
      <c r="E5" s="249" t="s">
        <v>184</v>
      </c>
      <c r="F5" s="44" t="s">
        <v>185</v>
      </c>
      <c r="G5" s="80" t="s">
        <v>186</v>
      </c>
      <c r="H5" s="80" t="s">
        <v>187</v>
      </c>
      <c r="I5" s="44" t="s">
        <v>188</v>
      </c>
      <c r="J5" s="44" t="s">
        <v>189</v>
      </c>
      <c r="K5" s="80" t="s">
        <v>190</v>
      </c>
      <c r="L5" s="44" t="s">
        <v>191</v>
      </c>
      <c r="M5" s="44" t="s">
        <v>192</v>
      </c>
      <c r="N5" s="44" t="s">
        <v>193</v>
      </c>
      <c r="O5" s="44" t="s">
        <v>194</v>
      </c>
      <c r="P5" s="44" t="s">
        <v>195</v>
      </c>
      <c r="Q5" s="80" t="s">
        <v>196</v>
      </c>
      <c r="R5" s="44" t="s">
        <v>197</v>
      </c>
      <c r="S5" s="44" t="s">
        <v>198</v>
      </c>
      <c r="T5" s="44" t="s">
        <v>199</v>
      </c>
      <c r="U5" s="80" t="s">
        <v>200</v>
      </c>
      <c r="V5" s="80" t="s">
        <v>201</v>
      </c>
      <c r="W5" s="80" t="s">
        <v>202</v>
      </c>
      <c r="X5" s="80" t="s">
        <v>203</v>
      </c>
      <c r="Y5" s="80" t="s">
        <v>204</v>
      </c>
      <c r="Z5" s="44" t="s">
        <v>205</v>
      </c>
      <c r="AA5" s="44" t="s">
        <v>206</v>
      </c>
      <c r="AB5" s="44" t="s">
        <v>207</v>
      </c>
      <c r="AC5" s="80" t="s">
        <v>208</v>
      </c>
      <c r="AD5" s="80" t="s">
        <v>209</v>
      </c>
      <c r="AE5" s="257" t="s">
        <v>210</v>
      </c>
    </row>
    <row r="6" spans="5:31" ht="13.5" hidden="1">
      <c r="E6" s="250">
        <v>1</v>
      </c>
      <c r="F6" s="47"/>
      <c r="G6" s="223" t="s">
        <v>211</v>
      </c>
      <c r="H6" s="223">
        <v>0</v>
      </c>
      <c r="I6" s="46" t="s">
        <v>212</v>
      </c>
      <c r="J6" s="48"/>
      <c r="K6" s="226"/>
      <c r="L6" s="46" t="s">
        <v>213</v>
      </c>
      <c r="M6" s="49"/>
      <c r="N6" s="46" t="s">
        <v>214</v>
      </c>
      <c r="O6" s="50"/>
      <c r="P6" s="50"/>
      <c r="Q6" s="222"/>
      <c r="R6" s="46" t="s">
        <v>215</v>
      </c>
      <c r="S6" s="46" t="s">
        <v>216</v>
      </c>
      <c r="T6" s="50"/>
      <c r="U6" s="223">
        <v>30</v>
      </c>
      <c r="V6" s="223">
        <v>20</v>
      </c>
      <c r="W6" s="225"/>
      <c r="X6" s="225"/>
      <c r="Y6" s="226"/>
      <c r="Z6" s="48"/>
      <c r="AA6" s="48"/>
      <c r="AB6" s="48"/>
      <c r="AC6" s="226"/>
      <c r="AD6" s="226"/>
      <c r="AE6" s="258" t="s">
        <v>217</v>
      </c>
    </row>
    <row r="7" spans="5:31" ht="13.5" hidden="1">
      <c r="E7" s="250">
        <v>2</v>
      </c>
      <c r="F7" s="47"/>
      <c r="G7" s="223" t="s">
        <v>211</v>
      </c>
      <c r="H7" s="223">
        <v>0</v>
      </c>
      <c r="I7" s="46" t="s">
        <v>212</v>
      </c>
      <c r="J7" s="48"/>
      <c r="K7" s="226"/>
      <c r="L7" s="46" t="s">
        <v>213</v>
      </c>
      <c r="M7" s="49"/>
      <c r="N7" s="46" t="s">
        <v>214</v>
      </c>
      <c r="O7" s="50"/>
      <c r="P7" s="50"/>
      <c r="Q7" s="222"/>
      <c r="R7" s="46" t="s">
        <v>218</v>
      </c>
      <c r="S7" s="46" t="s">
        <v>219</v>
      </c>
      <c r="T7" s="50"/>
      <c r="U7" s="223">
        <v>29</v>
      </c>
      <c r="V7" s="223">
        <v>1</v>
      </c>
      <c r="W7" s="225"/>
      <c r="X7" s="225"/>
      <c r="Y7" s="226"/>
      <c r="Z7" s="48"/>
      <c r="AA7" s="48"/>
      <c r="AB7" s="48"/>
      <c r="AC7" s="226"/>
      <c r="AD7" s="226"/>
      <c r="AE7" s="258" t="s">
        <v>217</v>
      </c>
    </row>
    <row r="8" spans="5:31" ht="13.5" hidden="1">
      <c r="E8" s="250">
        <v>3</v>
      </c>
      <c r="F8" s="47"/>
      <c r="G8" s="223" t="s">
        <v>211</v>
      </c>
      <c r="H8" s="223">
        <v>0</v>
      </c>
      <c r="I8" s="46" t="s">
        <v>212</v>
      </c>
      <c r="J8" s="48"/>
      <c r="K8" s="226"/>
      <c r="L8" s="46" t="s">
        <v>213</v>
      </c>
      <c r="M8" s="49"/>
      <c r="N8" s="46" t="s">
        <v>214</v>
      </c>
      <c r="O8" s="50"/>
      <c r="P8" s="50"/>
      <c r="Q8" s="222"/>
      <c r="R8" s="46" t="s">
        <v>220</v>
      </c>
      <c r="S8" s="46" t="s">
        <v>221</v>
      </c>
      <c r="T8" s="50"/>
      <c r="U8" s="223">
        <v>28</v>
      </c>
      <c r="V8" s="223">
        <v>1</v>
      </c>
      <c r="W8" s="225"/>
      <c r="X8" s="225"/>
      <c r="Y8" s="226"/>
      <c r="Z8" s="48"/>
      <c r="AA8" s="48"/>
      <c r="AB8" s="48"/>
      <c r="AC8" s="226"/>
      <c r="AD8" s="226"/>
      <c r="AE8" s="258" t="s">
        <v>217</v>
      </c>
    </row>
    <row r="9" spans="5:31" ht="13.5" hidden="1">
      <c r="E9" s="250">
        <v>4</v>
      </c>
      <c r="F9" s="47"/>
      <c r="G9" s="223" t="s">
        <v>211</v>
      </c>
      <c r="H9" s="223">
        <v>0</v>
      </c>
      <c r="I9" s="46" t="s">
        <v>212</v>
      </c>
      <c r="J9" s="48"/>
      <c r="K9" s="226"/>
      <c r="L9" s="46" t="s">
        <v>213</v>
      </c>
      <c r="M9" s="49"/>
      <c r="N9" s="46" t="s">
        <v>214</v>
      </c>
      <c r="O9" s="50"/>
      <c r="P9" s="50"/>
      <c r="Q9" s="222"/>
      <c r="R9" s="46" t="s">
        <v>222</v>
      </c>
      <c r="S9" s="46" t="s">
        <v>223</v>
      </c>
      <c r="T9" s="50"/>
      <c r="U9" s="223">
        <v>28</v>
      </c>
      <c r="V9" s="223">
        <v>2</v>
      </c>
      <c r="W9" s="225"/>
      <c r="X9" s="225"/>
      <c r="Y9" s="226"/>
      <c r="Z9" s="48"/>
      <c r="AA9" s="48"/>
      <c r="AB9" s="48"/>
      <c r="AC9" s="226"/>
      <c r="AD9" s="226"/>
      <c r="AE9" s="258" t="s">
        <v>217</v>
      </c>
    </row>
    <row r="10" spans="5:31" ht="13.5" hidden="1">
      <c r="E10" s="250">
        <v>5</v>
      </c>
      <c r="F10" s="47"/>
      <c r="G10" s="223" t="s">
        <v>211</v>
      </c>
      <c r="H10" s="223">
        <v>0</v>
      </c>
      <c r="I10" s="46" t="s">
        <v>212</v>
      </c>
      <c r="J10" s="48"/>
      <c r="K10" s="226"/>
      <c r="L10" s="46" t="s">
        <v>224</v>
      </c>
      <c r="M10" s="49"/>
      <c r="N10" s="46" t="s">
        <v>225</v>
      </c>
      <c r="O10" s="50"/>
      <c r="P10" s="50"/>
      <c r="Q10" s="222"/>
      <c r="R10" s="46" t="s">
        <v>226</v>
      </c>
      <c r="S10" s="46" t="s">
        <v>227</v>
      </c>
      <c r="T10" s="50"/>
      <c r="U10" s="223">
        <v>30</v>
      </c>
      <c r="V10" s="223">
        <v>2</v>
      </c>
      <c r="W10" s="225"/>
      <c r="X10" s="225"/>
      <c r="Y10" s="226"/>
      <c r="Z10" s="48"/>
      <c r="AA10" s="48"/>
      <c r="AB10" s="48"/>
      <c r="AC10" s="226"/>
      <c r="AD10" s="226"/>
      <c r="AE10" s="258" t="s">
        <v>217</v>
      </c>
    </row>
    <row r="11" spans="5:31" ht="13.5" hidden="1">
      <c r="E11" s="250">
        <v>6</v>
      </c>
      <c r="F11" s="47"/>
      <c r="G11" s="223" t="s">
        <v>211</v>
      </c>
      <c r="H11" s="223">
        <v>0</v>
      </c>
      <c r="I11" s="46" t="s">
        <v>212</v>
      </c>
      <c r="J11" s="48"/>
      <c r="K11" s="226"/>
      <c r="L11" s="46" t="s">
        <v>224</v>
      </c>
      <c r="M11" s="49"/>
      <c r="N11" s="46" t="s">
        <v>225</v>
      </c>
      <c r="O11" s="50"/>
      <c r="P11" s="50"/>
      <c r="Q11" s="222"/>
      <c r="R11" s="46" t="s">
        <v>228</v>
      </c>
      <c r="S11" s="46" t="s">
        <v>229</v>
      </c>
      <c r="T11" s="50"/>
      <c r="U11" s="223">
        <v>30</v>
      </c>
      <c r="V11" s="223">
        <v>20</v>
      </c>
      <c r="W11" s="225"/>
      <c r="X11" s="225"/>
      <c r="Y11" s="226"/>
      <c r="Z11" s="48"/>
      <c r="AA11" s="48"/>
      <c r="AB11" s="48"/>
      <c r="AC11" s="226"/>
      <c r="AD11" s="226"/>
      <c r="AE11" s="258" t="s">
        <v>217</v>
      </c>
    </row>
    <row r="12" spans="5:31" ht="13.5" hidden="1">
      <c r="E12" s="251" t="s">
        <v>230</v>
      </c>
      <c r="F12" s="47"/>
      <c r="G12" s="223"/>
      <c r="H12" s="223"/>
      <c r="I12" s="46"/>
      <c r="J12" s="48"/>
      <c r="K12" s="226"/>
      <c r="L12" s="46"/>
      <c r="M12" s="49"/>
      <c r="N12" s="46"/>
      <c r="O12" s="50"/>
      <c r="P12" s="50"/>
      <c r="Q12" s="222"/>
      <c r="R12" s="46"/>
      <c r="S12" s="46"/>
      <c r="T12" s="50"/>
      <c r="U12" s="223"/>
      <c r="V12" s="223"/>
      <c r="W12" s="225"/>
      <c r="X12" s="225"/>
      <c r="Y12" s="226"/>
      <c r="Z12" s="48"/>
      <c r="AA12" s="48"/>
      <c r="AB12" s="48"/>
      <c r="AC12" s="226"/>
      <c r="AD12" s="226"/>
      <c r="AE12" s="258" t="s">
        <v>217</v>
      </c>
    </row>
    <row r="13" spans="5:31" ht="13.5" hidden="1">
      <c r="E13" s="248"/>
      <c r="F13" s="42"/>
      <c r="G13" s="42"/>
      <c r="H13" s="221"/>
      <c r="I13" s="42"/>
      <c r="J13" s="42"/>
      <c r="K13" s="221"/>
      <c r="L13" s="43"/>
      <c r="M13" s="43"/>
      <c r="N13" s="43"/>
      <c r="O13" s="42"/>
      <c r="P13" s="43"/>
      <c r="Q13" s="221"/>
      <c r="R13" s="43"/>
      <c r="S13" s="42"/>
      <c r="T13" s="42"/>
      <c r="U13" s="221"/>
      <c r="V13" s="221"/>
      <c r="W13" s="221"/>
      <c r="X13" s="221"/>
      <c r="Y13" s="224"/>
      <c r="Z13" s="42"/>
      <c r="AA13" s="43"/>
      <c r="AB13" s="43"/>
      <c r="AC13" s="221"/>
      <c r="AD13" s="221"/>
      <c r="AE13" s="256"/>
    </row>
    <row r="14" spans="5:31" ht="13.5" hidden="1">
      <c r="E14" s="248"/>
      <c r="F14" s="51"/>
      <c r="G14" s="42" t="s">
        <v>231</v>
      </c>
      <c r="H14" s="221"/>
      <c r="I14" s="42"/>
      <c r="J14" s="42"/>
      <c r="K14" s="221"/>
      <c r="L14" s="43"/>
      <c r="M14" s="43"/>
      <c r="N14" s="43"/>
      <c r="O14" s="42"/>
      <c r="P14" s="43"/>
      <c r="Q14" s="221"/>
      <c r="R14" s="43"/>
      <c r="S14" s="42"/>
      <c r="T14" s="42"/>
      <c r="U14" s="221"/>
      <c r="V14" s="221"/>
      <c r="W14" s="221"/>
      <c r="X14" s="221"/>
      <c r="Y14" s="224"/>
      <c r="Z14" s="42"/>
      <c r="AA14" s="43"/>
      <c r="AB14" s="43"/>
      <c r="AC14" s="221"/>
      <c r="AD14" s="221"/>
      <c r="AE14" s="256"/>
    </row>
    <row r="15" spans="5:31" ht="13.5" hidden="1">
      <c r="E15" s="248"/>
      <c r="F15" s="52"/>
      <c r="G15" s="42"/>
      <c r="H15" s="221"/>
      <c r="I15" s="42"/>
      <c r="J15" s="42"/>
      <c r="K15" s="221"/>
      <c r="L15" s="43"/>
      <c r="M15" s="43"/>
      <c r="N15" s="43"/>
      <c r="O15" s="42"/>
      <c r="P15" s="43"/>
      <c r="Q15" s="221"/>
      <c r="R15" s="43"/>
      <c r="S15" s="42"/>
      <c r="T15" s="42"/>
      <c r="U15" s="221"/>
      <c r="V15" s="221"/>
      <c r="W15" s="221"/>
      <c r="X15" s="221"/>
      <c r="Y15" s="224"/>
      <c r="Z15" s="42"/>
      <c r="AA15" s="43"/>
      <c r="AB15" s="43"/>
      <c r="AC15" s="221"/>
      <c r="AD15" s="221"/>
      <c r="AE15" s="256"/>
    </row>
    <row r="16" spans="5:31" ht="13.5" hidden="1">
      <c r="E16" s="248"/>
      <c r="F16" s="53"/>
      <c r="G16" s="54" t="s">
        <v>232</v>
      </c>
      <c r="H16" s="221"/>
      <c r="I16" s="42"/>
      <c r="J16" s="42"/>
      <c r="K16" s="221"/>
      <c r="L16" s="43"/>
      <c r="M16" s="43"/>
      <c r="N16" s="43"/>
      <c r="O16" s="42"/>
      <c r="P16" s="43"/>
      <c r="Q16" s="221"/>
      <c r="R16" s="43"/>
      <c r="S16" s="42"/>
      <c r="T16" s="42"/>
      <c r="U16" s="221"/>
      <c r="V16" s="221"/>
      <c r="W16" s="221"/>
      <c r="X16" s="221"/>
      <c r="Y16" s="224"/>
      <c r="Z16" s="42"/>
      <c r="AA16" s="43"/>
      <c r="AB16" s="43"/>
      <c r="AC16" s="221"/>
      <c r="AD16" s="221"/>
      <c r="AE16" s="256"/>
    </row>
    <row r="17" spans="5:31" ht="13.5" hidden="1">
      <c r="E17" s="248"/>
      <c r="F17" s="52"/>
      <c r="G17" s="42"/>
      <c r="H17" s="221"/>
      <c r="I17" s="42"/>
      <c r="J17" s="42"/>
      <c r="K17" s="221"/>
      <c r="L17" s="43"/>
      <c r="M17" s="43"/>
      <c r="N17" s="43"/>
      <c r="O17" s="42"/>
      <c r="P17" s="43"/>
      <c r="Q17" s="221"/>
      <c r="R17" s="43"/>
      <c r="S17" s="42"/>
      <c r="T17" s="42"/>
      <c r="U17" s="221"/>
      <c r="V17" s="221"/>
      <c r="W17" s="221"/>
      <c r="X17" s="221"/>
      <c r="Y17" s="224"/>
      <c r="Z17" s="42"/>
      <c r="AA17" s="43"/>
      <c r="AB17" s="43"/>
      <c r="AC17" s="221"/>
      <c r="AD17" s="221"/>
      <c r="AE17" s="256"/>
    </row>
    <row r="18" spans="5:31" ht="13.5" hidden="1">
      <c r="E18" s="248"/>
      <c r="F18" s="55"/>
      <c r="G18" s="54" t="s">
        <v>233</v>
      </c>
      <c r="H18" s="221"/>
      <c r="I18" s="42"/>
      <c r="J18" s="42"/>
      <c r="K18" s="221"/>
      <c r="L18" s="43"/>
      <c r="M18" s="43"/>
      <c r="N18" s="43"/>
      <c r="O18" s="42"/>
      <c r="P18" s="43"/>
      <c r="Q18" s="221"/>
      <c r="R18" s="43"/>
      <c r="S18" s="42"/>
      <c r="T18" s="42"/>
      <c r="U18" s="221"/>
      <c r="V18" s="221"/>
      <c r="W18" s="221"/>
      <c r="X18" s="221"/>
      <c r="Y18" s="224"/>
      <c r="Z18" s="42"/>
      <c r="AA18" s="43"/>
      <c r="AB18" s="43"/>
      <c r="AC18" s="221"/>
      <c r="AD18" s="221"/>
      <c r="AE18" s="256"/>
    </row>
    <row r="19" spans="5:31" ht="13.5" hidden="1">
      <c r="E19" s="248"/>
      <c r="F19" s="42"/>
      <c r="G19" s="42"/>
      <c r="H19" s="221"/>
      <c r="I19" s="42"/>
      <c r="J19" s="42"/>
      <c r="K19" s="221"/>
      <c r="L19" s="43"/>
      <c r="M19" s="43"/>
      <c r="N19" s="43"/>
      <c r="O19" s="42"/>
      <c r="P19" s="43"/>
      <c r="Q19" s="221"/>
      <c r="R19" s="43"/>
      <c r="S19" s="42"/>
      <c r="T19" s="42"/>
      <c r="U19" s="221"/>
      <c r="V19" s="221"/>
      <c r="W19" s="221"/>
      <c r="X19" s="221"/>
      <c r="Y19" s="224"/>
      <c r="Z19" s="42"/>
      <c r="AA19" s="43"/>
      <c r="AB19" s="43"/>
      <c r="AC19" s="221"/>
      <c r="AD19" s="221"/>
      <c r="AE19" s="256"/>
    </row>
    <row r="20" spans="5:31" ht="13.5" hidden="1">
      <c r="E20" s="248"/>
      <c r="F20" s="56"/>
      <c r="G20" s="42" t="s">
        <v>234</v>
      </c>
      <c r="H20" s="221"/>
      <c r="I20" s="42"/>
      <c r="J20" s="42"/>
      <c r="K20" s="221"/>
      <c r="L20" s="43"/>
      <c r="M20" s="43"/>
      <c r="N20" s="43"/>
      <c r="O20" s="42"/>
      <c r="P20" s="43"/>
      <c r="Q20" s="221"/>
      <c r="R20" s="43"/>
      <c r="S20" s="42"/>
      <c r="T20" s="42"/>
      <c r="U20" s="221"/>
      <c r="V20" s="221"/>
      <c r="W20" s="221"/>
      <c r="X20" s="221"/>
      <c r="Y20" s="224"/>
      <c r="Z20" s="42"/>
      <c r="AA20" s="43"/>
      <c r="AB20" s="43"/>
      <c r="AC20" s="221"/>
      <c r="AD20" s="221"/>
      <c r="AE20" s="256"/>
    </row>
    <row r="21" ht="13.5" hidden="1"/>
    <row r="22" spans="4:25" ht="13.5" hidden="1">
      <c r="D22" s="252">
        <f>'参加申込一覧表(様式A-3)'!O59</f>
        <v>14</v>
      </c>
      <c r="G22" s="83">
        <f>'参加申込一覧表(様式A-3)'!M59</f>
        <v>12</v>
      </c>
      <c r="I22" s="82">
        <f>'参加申込一覧表(様式A-3)'!P59</f>
        <v>15</v>
      </c>
      <c r="K22" s="83">
        <f>'参加申込一覧表(様式A-3)'!Q59</f>
        <v>16</v>
      </c>
      <c r="L22" s="83">
        <f>'参加申込一覧表(様式A-3)'!AG59</f>
        <v>32</v>
      </c>
      <c r="M22" s="60">
        <f>L22</f>
        <v>32</v>
      </c>
      <c r="N22" s="83">
        <v>34</v>
      </c>
      <c r="Q22" s="83">
        <f>'参加申込一覧表(様式A-3)'!C59</f>
        <v>2</v>
      </c>
      <c r="R22" s="82">
        <f>'参加申込一覧表(様式A-3)'!H59</f>
        <v>7</v>
      </c>
      <c r="S22" s="82">
        <f>'参加申込一覧表(様式A-3)'!L59</f>
        <v>11</v>
      </c>
      <c r="W22" s="83">
        <f>'参加申込一覧表(様式A-3)'!I59</f>
        <v>8</v>
      </c>
      <c r="Y22" s="83">
        <f>Q22</f>
        <v>2</v>
      </c>
    </row>
    <row r="23" spans="4:25" ht="13.5" hidden="1">
      <c r="D23" s="245">
        <f>D22+3</f>
        <v>17</v>
      </c>
      <c r="G23" s="60">
        <f>G22</f>
        <v>12</v>
      </c>
      <c r="I23" s="81">
        <f>I22+3</f>
        <v>18</v>
      </c>
      <c r="K23" s="73">
        <f>K22+3</f>
        <v>19</v>
      </c>
      <c r="L23" s="60">
        <f aca="true" t="shared" si="0" ref="L23:N24">L22</f>
        <v>32</v>
      </c>
      <c r="M23" s="60">
        <f t="shared" si="0"/>
        <v>32</v>
      </c>
      <c r="N23" s="60">
        <f t="shared" si="0"/>
        <v>34</v>
      </c>
      <c r="Q23" s="83">
        <f aca="true" t="shared" si="1" ref="Q23:S24">Q22</f>
        <v>2</v>
      </c>
      <c r="R23" s="82">
        <f t="shared" si="1"/>
        <v>7</v>
      </c>
      <c r="S23" s="82">
        <f t="shared" si="1"/>
        <v>11</v>
      </c>
      <c r="W23" s="83">
        <f>W22</f>
        <v>8</v>
      </c>
      <c r="Y23" s="83">
        <f>Y22</f>
        <v>2</v>
      </c>
    </row>
    <row r="24" spans="4:31" ht="13.5" hidden="1">
      <c r="D24" s="245">
        <f>D23+4</f>
        <v>21</v>
      </c>
      <c r="E24" s="246" t="str">
        <f>AE24</f>
        <v>STS</v>
      </c>
      <c r="G24" s="83">
        <f>G23</f>
        <v>12</v>
      </c>
      <c r="I24" s="81">
        <f>I23+4</f>
        <v>22</v>
      </c>
      <c r="K24" s="73">
        <f>K23+4</f>
        <v>23</v>
      </c>
      <c r="L24" s="83">
        <f t="shared" si="0"/>
        <v>32</v>
      </c>
      <c r="M24" s="83">
        <f t="shared" si="0"/>
        <v>32</v>
      </c>
      <c r="N24" s="83">
        <f t="shared" si="0"/>
        <v>34</v>
      </c>
      <c r="Q24" s="83">
        <f t="shared" si="1"/>
        <v>2</v>
      </c>
      <c r="R24" s="82">
        <f t="shared" si="1"/>
        <v>7</v>
      </c>
      <c r="S24" s="82">
        <f t="shared" si="1"/>
        <v>11</v>
      </c>
      <c r="W24" s="83">
        <f>W23</f>
        <v>8</v>
      </c>
      <c r="Y24" s="83">
        <f>Y23</f>
        <v>2</v>
      </c>
      <c r="AE24" s="254" t="s">
        <v>217</v>
      </c>
    </row>
    <row r="25" spans="1:32" s="45" customFormat="1" ht="12">
      <c r="A25" s="80" t="s">
        <v>184</v>
      </c>
      <c r="B25" s="45" t="s">
        <v>272</v>
      </c>
      <c r="C25" s="79" t="s">
        <v>274</v>
      </c>
      <c r="D25" s="253" t="s">
        <v>273</v>
      </c>
      <c r="E25" s="250" t="s">
        <v>184</v>
      </c>
      <c r="F25" s="47" t="s">
        <v>185</v>
      </c>
      <c r="G25" s="223" t="s">
        <v>282</v>
      </c>
      <c r="H25" s="223" t="s">
        <v>187</v>
      </c>
      <c r="I25" s="46" t="s">
        <v>283</v>
      </c>
      <c r="J25" s="48" t="s">
        <v>189</v>
      </c>
      <c r="K25" s="226" t="s">
        <v>190</v>
      </c>
      <c r="L25" s="46" t="s">
        <v>284</v>
      </c>
      <c r="M25" s="49" t="s">
        <v>192</v>
      </c>
      <c r="N25" s="46" t="s">
        <v>285</v>
      </c>
      <c r="O25" s="50" t="s">
        <v>194</v>
      </c>
      <c r="P25" s="50" t="s">
        <v>195</v>
      </c>
      <c r="Q25" s="222" t="s">
        <v>196</v>
      </c>
      <c r="R25" s="46" t="s">
        <v>286</v>
      </c>
      <c r="S25" s="46" t="s">
        <v>287</v>
      </c>
      <c r="T25" s="50" t="s">
        <v>199</v>
      </c>
      <c r="U25" s="223" t="s">
        <v>200</v>
      </c>
      <c r="V25" s="223" t="s">
        <v>201</v>
      </c>
      <c r="W25" s="225" t="s">
        <v>202</v>
      </c>
      <c r="X25" s="225" t="s">
        <v>203</v>
      </c>
      <c r="Y25" s="226" t="s">
        <v>204</v>
      </c>
      <c r="Z25" s="48" t="s">
        <v>205</v>
      </c>
      <c r="AA25" s="48" t="s">
        <v>206</v>
      </c>
      <c r="AB25" s="48" t="s">
        <v>207</v>
      </c>
      <c r="AC25" s="226" t="s">
        <v>208</v>
      </c>
      <c r="AD25" s="226" t="s">
        <v>209</v>
      </c>
      <c r="AE25" s="258" t="s">
        <v>288</v>
      </c>
      <c r="AF25" s="259"/>
    </row>
    <row r="26" spans="1:31" ht="13.5">
      <c r="A26" s="60">
        <v>1</v>
      </c>
      <c r="B26">
        <v>1</v>
      </c>
      <c r="C26" s="60">
        <v>1</v>
      </c>
      <c r="D26" s="245">
        <f>VLOOKUP($B26,'参加申込一覧表(様式A-3)'!$B$68:$AK$267,D$22,FALSE)</f>
        <v>0</v>
      </c>
      <c r="E26" s="246">
        <f>IF(AE26="","",COUNTIF(AE$26:AE26,E$24))</f>
      </c>
      <c r="G26" s="73">
        <f>VLOOKUP($B26,'参加申込一覧表(様式A-3)'!$B$68:$AK$267,G$22,FALSE)</f>
        <v>0</v>
      </c>
      <c r="H26" s="60">
        <f aca="true" t="shared" si="2" ref="H26:H57">IF(AND(I26&lt;&gt;"",R26&lt;&gt;""),0,"")</f>
      </c>
      <c r="I26" s="81">
        <f>VLOOKUP($B26,'参加申込一覧表(様式A-3)'!$B$68:$AK$267,I$22,FALSE)</f>
      </c>
      <c r="K26" s="73">
        <f>VLOOKUP($B26,'参加申込一覧表(様式A-3)'!$B$68:$AK$267,K$22,FALSE)</f>
        <v>0</v>
      </c>
      <c r="L26" s="81" t="str">
        <f>VLOOKUP($B26,'参加申込一覧表(様式A-3)'!$B$68:$AK$267,L$22,FALSE)</f>
        <v>・</v>
      </c>
      <c r="M26" s="81" t="str">
        <f>VLOOKUP($B26,'参加申込一覧表(様式A-3)'!$B$68:$AK$267,M$22,FALSE)</f>
        <v>・</v>
      </c>
      <c r="N26" s="81" t="str">
        <f>VLOOKUP($B26,'参加申込一覧表(様式A-3)'!$B$68:$AK$267,N$22,FALSE)</f>
        <v>・</v>
      </c>
      <c r="Q26" s="73">
        <f>VLOOKUP($B26,'参加申込一覧表(様式A-3)'!$B$68:$AK$267,$Q$22,FALSE)</f>
      </c>
      <c r="R26" s="81" t="str">
        <f>VLOOKUP($B26,'参加申込一覧表(様式A-3)'!$B$68:$AK$267,R$22,FALSE)</f>
        <v>　</v>
      </c>
      <c r="S26" s="81" t="str">
        <f>VLOOKUP($B26,'参加申込一覧表(様式A-3)'!$B$68:$AK$267,S$22,FALSE)</f>
        <v>　</v>
      </c>
      <c r="U26" s="83">
        <f>'参加申込一覧表(様式A-3)'!J$60</f>
      </c>
      <c r="V26" s="60">
        <v>30</v>
      </c>
      <c r="W26" s="73">
        <f>VLOOKUP($B26,'参加申込一覧表(様式A-3)'!$B$68:$AK$267,W$22,FALSE)</f>
        <v>0</v>
      </c>
      <c r="X26" s="60">
        <f aca="true" t="shared" si="3" ref="X26:X57">12+W26</f>
        <v>12</v>
      </c>
      <c r="Y26" s="60">
        <f aca="true" t="shared" si="4" ref="Y26:Y57">Q26</f>
      </c>
      <c r="AC26" s="60">
        <f aca="true" t="shared" si="5" ref="AC26:AC57">K26</f>
        <v>0</v>
      </c>
      <c r="AD26" s="60">
        <f aca="true" t="shared" si="6" ref="AD26:AD57">AC26</f>
        <v>0</v>
      </c>
      <c r="AE26" s="254">
        <f aca="true" t="shared" si="7" ref="AE26:AE31">IF(D26=0,"",AE$24)</f>
      </c>
    </row>
    <row r="27" spans="1:31" ht="13.5">
      <c r="A27" s="60">
        <v>2</v>
      </c>
      <c r="B27">
        <f>B26</f>
        <v>1</v>
      </c>
      <c r="C27" s="60">
        <v>2</v>
      </c>
      <c r="D27" s="245">
        <f>VLOOKUP($B27,'参加申込一覧表(様式A-3)'!$B$68:$AK$267,D$23,FALSE)</f>
        <v>0</v>
      </c>
      <c r="E27" s="246">
        <f>IF(AE27="","",COUNTIF(AE$26:AE27,E$24))</f>
      </c>
      <c r="G27" s="73">
        <f>VLOOKUP($B27,'参加申込一覧表(様式A-3)'!$B$68:$AK$267,G$23,FALSE)</f>
        <v>0</v>
      </c>
      <c r="H27" s="60">
        <f t="shared" si="2"/>
      </c>
      <c r="I27" s="81">
        <f>VLOOKUP($B27,'参加申込一覧表(様式A-3)'!$B$68:$AK$267,I$23,FALSE)</f>
      </c>
      <c r="K27" s="73">
        <f>VLOOKUP($B27,'参加申込一覧表(様式A-3)'!$B$68:$AK$267,K$23,FALSE)</f>
        <v>0</v>
      </c>
      <c r="L27" s="81" t="str">
        <f>VLOOKUP($B27,'参加申込一覧表(様式A-3)'!$B$68:$AK$267,L$23,FALSE)</f>
        <v>・</v>
      </c>
      <c r="M27" s="81" t="str">
        <f>VLOOKUP($B27,'参加申込一覧表(様式A-3)'!$B$68:$AK$267,M$23,FALSE)</f>
        <v>・</v>
      </c>
      <c r="N27" s="81" t="str">
        <f>VLOOKUP($B27,'参加申込一覧表(様式A-3)'!$B$68:$AK$267,N$23,FALSE)</f>
        <v>・</v>
      </c>
      <c r="Q27" s="73">
        <f>VLOOKUP($B27,'参加申込一覧表(様式A-3)'!$B$68:$AK$267,Q$23,FALSE)</f>
      </c>
      <c r="R27" s="81" t="str">
        <f>VLOOKUP($B27,'参加申込一覧表(様式A-3)'!$B$68:$AK$267,R$23,FALSE)</f>
        <v>　</v>
      </c>
      <c r="S27" s="81" t="str">
        <f>VLOOKUP($B27,'参加申込一覧表(様式A-3)'!$B$68:$AK$267,S$23,FALSE)</f>
        <v>　</v>
      </c>
      <c r="U27" s="83">
        <f>'参加申込一覧表(様式A-3)'!J$60</f>
      </c>
      <c r="V27" s="60">
        <v>30</v>
      </c>
      <c r="W27" s="73">
        <f>VLOOKUP($B27,'参加申込一覧表(様式A-3)'!$B$68:$AK$267,W$23,FALSE)</f>
        <v>0</v>
      </c>
      <c r="X27" s="60">
        <f t="shared" si="3"/>
        <v>12</v>
      </c>
      <c r="Y27" s="60">
        <f t="shared" si="4"/>
      </c>
      <c r="AC27" s="60">
        <f t="shared" si="5"/>
        <v>0</v>
      </c>
      <c r="AD27" s="60">
        <f t="shared" si="6"/>
        <v>0</v>
      </c>
      <c r="AE27" s="254">
        <f t="shared" si="7"/>
      </c>
    </row>
    <row r="28" spans="1:31" ht="13.5">
      <c r="A28" s="60">
        <v>3</v>
      </c>
      <c r="B28">
        <f>B27</f>
        <v>1</v>
      </c>
      <c r="C28" s="60">
        <v>3</v>
      </c>
      <c r="D28" s="245">
        <f>VLOOKUP($B28,'参加申込一覧表(様式A-3)'!$B$68:$AK$267,D$24,FALSE)</f>
        <v>0</v>
      </c>
      <c r="E28" s="246">
        <f>IF(AE28="","",COUNTIF(AE$26:AE28,E$24))</f>
      </c>
      <c r="G28" s="73">
        <f>VLOOKUP($B28,'参加申込一覧表(様式A-3)'!$B$68:$AK$267,G$24,FALSE)</f>
        <v>0</v>
      </c>
      <c r="H28" s="60">
        <f t="shared" si="2"/>
      </c>
      <c r="I28" s="81">
        <f>VLOOKUP($B28,'参加申込一覧表(様式A-3)'!$B$68:$AK$267,I$24,FALSE)</f>
      </c>
      <c r="K28" s="73">
        <f>VLOOKUP($B28,'参加申込一覧表(様式A-3)'!$B$68:$AK$267,K$24,FALSE)</f>
        <v>0</v>
      </c>
      <c r="L28" s="81" t="str">
        <f>VLOOKUP($B28,'参加申込一覧表(様式A-3)'!$B$68:$AK$267,L$24,FALSE)</f>
        <v>・</v>
      </c>
      <c r="M28" s="81" t="str">
        <f>VLOOKUP($B28,'参加申込一覧表(様式A-3)'!$B$68:$AK$267,M$24,FALSE)</f>
        <v>・</v>
      </c>
      <c r="N28" s="81" t="str">
        <f>VLOOKUP($B28,'参加申込一覧表(様式A-3)'!$B$68:$AK$267,N$24,FALSE)</f>
        <v>・</v>
      </c>
      <c r="Q28" s="73">
        <f>VLOOKUP($B28,'参加申込一覧表(様式A-3)'!$B$68:$AK$267,Q$24,FALSE)</f>
      </c>
      <c r="R28" s="81" t="str">
        <f>VLOOKUP($B28,'参加申込一覧表(様式A-3)'!$B$68:$AK$267,R$24,FALSE)</f>
        <v>　</v>
      </c>
      <c r="S28" s="81" t="str">
        <f>VLOOKUP($B28,'参加申込一覧表(様式A-3)'!$B$68:$AK$267,S$24,FALSE)</f>
        <v>　</v>
      </c>
      <c r="U28" s="83">
        <f>'参加申込一覧表(様式A-3)'!J$60</f>
      </c>
      <c r="V28" s="60">
        <v>30</v>
      </c>
      <c r="W28" s="73">
        <f>VLOOKUP($B28,'参加申込一覧表(様式A-3)'!$B$68:$AK$267,W$24,FALSE)</f>
        <v>0</v>
      </c>
      <c r="X28" s="60">
        <f t="shared" si="3"/>
        <v>12</v>
      </c>
      <c r="Y28" s="60">
        <f t="shared" si="4"/>
      </c>
      <c r="AC28" s="60">
        <f t="shared" si="5"/>
        <v>0</v>
      </c>
      <c r="AD28" s="60">
        <f t="shared" si="6"/>
        <v>0</v>
      </c>
      <c r="AE28" s="254">
        <f t="shared" si="7"/>
      </c>
    </row>
    <row r="29" spans="1:31" ht="13.5">
      <c r="A29" s="60">
        <v>4</v>
      </c>
      <c r="B29">
        <f>B26+1</f>
        <v>2</v>
      </c>
      <c r="C29" s="60">
        <f>C26</f>
        <v>1</v>
      </c>
      <c r="D29" s="245">
        <f>VLOOKUP($B29,'参加申込一覧表(様式A-3)'!$B$68:$AK$267,D$22,FALSE)</f>
        <v>0</v>
      </c>
      <c r="E29" s="246">
        <f>IF(AE29="","",COUNTIF(AE$26:AE29,E$24))</f>
      </c>
      <c r="G29" s="73">
        <f>VLOOKUP($B29,'参加申込一覧表(様式A-3)'!$B$68:$AK$267,G$22,FALSE)</f>
        <v>0</v>
      </c>
      <c r="H29" s="60">
        <f t="shared" si="2"/>
      </c>
      <c r="I29" s="81">
        <f>VLOOKUP($B29,'参加申込一覧表(様式A-3)'!$B$68:$AK$267,I$22,FALSE)</f>
      </c>
      <c r="K29" s="73">
        <f>VLOOKUP($B29,'参加申込一覧表(様式A-3)'!$B$68:$AK$267,K$22,FALSE)</f>
        <v>0</v>
      </c>
      <c r="L29" s="81" t="str">
        <f>VLOOKUP($B29,'参加申込一覧表(様式A-3)'!$B$68:$AK$267,L$22,FALSE)</f>
        <v>・</v>
      </c>
      <c r="M29" s="81" t="str">
        <f>VLOOKUP($B29,'参加申込一覧表(様式A-3)'!$B$68:$AK$267,M$22,FALSE)</f>
        <v>・</v>
      </c>
      <c r="N29" s="81" t="str">
        <f>VLOOKUP($B29,'参加申込一覧表(様式A-3)'!$B$68:$AK$267,N$22,FALSE)</f>
        <v>・</v>
      </c>
      <c r="Q29" s="73">
        <f>VLOOKUP($B29,'参加申込一覧表(様式A-3)'!$B$68:$AK$267,$Q$22,FALSE)</f>
      </c>
      <c r="R29" s="81" t="str">
        <f>VLOOKUP($B29,'参加申込一覧表(様式A-3)'!$B$68:$AK$267,R$22,FALSE)</f>
        <v>　</v>
      </c>
      <c r="S29" s="81" t="str">
        <f>VLOOKUP($B29,'参加申込一覧表(様式A-3)'!$B$68:$AK$267,S$22,FALSE)</f>
        <v>　</v>
      </c>
      <c r="U29" s="83">
        <f>'参加申込一覧表(様式A-3)'!J$60</f>
      </c>
      <c r="V29" s="60">
        <v>30</v>
      </c>
      <c r="W29" s="73">
        <f>VLOOKUP($B29,'参加申込一覧表(様式A-3)'!$B$68:$AK$267,W$22,FALSE)</f>
        <v>0</v>
      </c>
      <c r="X29" s="60">
        <f t="shared" si="3"/>
        <v>12</v>
      </c>
      <c r="Y29" s="60">
        <f t="shared" si="4"/>
      </c>
      <c r="AC29" s="60">
        <f t="shared" si="5"/>
        <v>0</v>
      </c>
      <c r="AD29" s="60">
        <f t="shared" si="6"/>
        <v>0</v>
      </c>
      <c r="AE29" s="254">
        <f t="shared" si="7"/>
      </c>
    </row>
    <row r="30" spans="1:31" ht="13.5">
      <c r="A30" s="60">
        <v>5</v>
      </c>
      <c r="B30">
        <f>B29</f>
        <v>2</v>
      </c>
      <c r="C30" s="60">
        <f aca="true" t="shared" si="8" ref="C30:C93">C27</f>
        <v>2</v>
      </c>
      <c r="D30" s="245">
        <f>VLOOKUP($B30,'参加申込一覧表(様式A-3)'!$B$68:$AK$267,D$23,FALSE)</f>
        <v>0</v>
      </c>
      <c r="E30" s="246">
        <f>IF(AE30="","",COUNTIF(AE$26:AE30,E$24))</f>
      </c>
      <c r="G30" s="73">
        <f>VLOOKUP($B30,'参加申込一覧表(様式A-3)'!$B$68:$AK$267,G$23,FALSE)</f>
        <v>0</v>
      </c>
      <c r="H30" s="60">
        <f t="shared" si="2"/>
      </c>
      <c r="I30" s="81">
        <f>VLOOKUP($B30,'参加申込一覧表(様式A-3)'!$B$68:$AK$267,I$23,FALSE)</f>
      </c>
      <c r="K30" s="73">
        <f>VLOOKUP($B30,'参加申込一覧表(様式A-3)'!$B$68:$AK$267,K$23,FALSE)</f>
        <v>0</v>
      </c>
      <c r="L30" s="81" t="str">
        <f>VLOOKUP($B30,'参加申込一覧表(様式A-3)'!$B$68:$AK$267,L$23,FALSE)</f>
        <v>・</v>
      </c>
      <c r="M30" s="81" t="str">
        <f>VLOOKUP($B30,'参加申込一覧表(様式A-3)'!$B$68:$AK$267,M$23,FALSE)</f>
        <v>・</v>
      </c>
      <c r="N30" s="81" t="str">
        <f>VLOOKUP($B30,'参加申込一覧表(様式A-3)'!$B$68:$AK$267,N$23,FALSE)</f>
        <v>・</v>
      </c>
      <c r="Q30" s="73">
        <f>VLOOKUP($B30,'参加申込一覧表(様式A-3)'!$B$68:$AK$267,Q$23,FALSE)</f>
      </c>
      <c r="R30" s="81" t="str">
        <f>VLOOKUP($B30,'参加申込一覧表(様式A-3)'!$B$68:$AK$267,R$23,FALSE)</f>
        <v>　</v>
      </c>
      <c r="S30" s="81" t="str">
        <f>VLOOKUP($B30,'参加申込一覧表(様式A-3)'!$B$68:$AK$267,S$23,FALSE)</f>
        <v>　</v>
      </c>
      <c r="U30" s="83">
        <f>'参加申込一覧表(様式A-3)'!J$60</f>
      </c>
      <c r="V30" s="60">
        <v>30</v>
      </c>
      <c r="W30" s="73">
        <f>VLOOKUP($B30,'参加申込一覧表(様式A-3)'!$B$68:$AK$267,W$23,FALSE)</f>
        <v>0</v>
      </c>
      <c r="X30" s="60">
        <f t="shared" si="3"/>
        <v>12</v>
      </c>
      <c r="Y30" s="60">
        <f t="shared" si="4"/>
      </c>
      <c r="AC30" s="60">
        <f t="shared" si="5"/>
        <v>0</v>
      </c>
      <c r="AD30" s="60">
        <f t="shared" si="6"/>
        <v>0</v>
      </c>
      <c r="AE30" s="254">
        <f t="shared" si="7"/>
      </c>
    </row>
    <row r="31" spans="1:31" ht="13.5">
      <c r="A31" s="60">
        <v>6</v>
      </c>
      <c r="B31">
        <f>B30</f>
        <v>2</v>
      </c>
      <c r="C31" s="60">
        <f t="shared" si="8"/>
        <v>3</v>
      </c>
      <c r="D31" s="245">
        <f>VLOOKUP($B31,'参加申込一覧表(様式A-3)'!$B$68:$AK$267,D$24,FALSE)</f>
        <v>0</v>
      </c>
      <c r="E31" s="246">
        <f>IF(AE31="","",COUNTIF(AE$26:AE31,E$24))</f>
      </c>
      <c r="G31" s="73">
        <f>VLOOKUP($B31,'参加申込一覧表(様式A-3)'!$B$68:$AK$267,G$24,FALSE)</f>
        <v>0</v>
      </c>
      <c r="H31" s="60">
        <f t="shared" si="2"/>
      </c>
      <c r="I31" s="81">
        <f>VLOOKUP($B31,'参加申込一覧表(様式A-3)'!$B$68:$AK$267,I$24,FALSE)</f>
      </c>
      <c r="K31" s="73">
        <f>VLOOKUP($B31,'参加申込一覧表(様式A-3)'!$B$68:$AK$267,K$24,FALSE)</f>
        <v>0</v>
      </c>
      <c r="L31" s="81" t="str">
        <f>VLOOKUP($B31,'参加申込一覧表(様式A-3)'!$B$68:$AK$267,L$24,FALSE)</f>
        <v>・</v>
      </c>
      <c r="M31" s="81" t="str">
        <f>VLOOKUP($B31,'参加申込一覧表(様式A-3)'!$B$68:$AK$267,M$24,FALSE)</f>
        <v>・</v>
      </c>
      <c r="N31" s="81" t="str">
        <f>VLOOKUP($B31,'参加申込一覧表(様式A-3)'!$B$68:$AK$267,N$24,FALSE)</f>
        <v>・</v>
      </c>
      <c r="Q31" s="73">
        <f>VLOOKUP($B31,'参加申込一覧表(様式A-3)'!$B$68:$AK$267,Q$24,FALSE)</f>
      </c>
      <c r="R31" s="81" t="str">
        <f>VLOOKUP($B31,'参加申込一覧表(様式A-3)'!$B$68:$AK$267,R$24,FALSE)</f>
        <v>　</v>
      </c>
      <c r="S31" s="81" t="str">
        <f>VLOOKUP($B31,'参加申込一覧表(様式A-3)'!$B$68:$AK$267,S$24,FALSE)</f>
        <v>　</v>
      </c>
      <c r="U31" s="83">
        <f>'参加申込一覧表(様式A-3)'!J$60</f>
      </c>
      <c r="V31" s="60">
        <v>30</v>
      </c>
      <c r="W31" s="73">
        <f>VLOOKUP($B31,'参加申込一覧表(様式A-3)'!$B$68:$AK$267,W$24,FALSE)</f>
        <v>0</v>
      </c>
      <c r="X31" s="60">
        <f t="shared" si="3"/>
        <v>12</v>
      </c>
      <c r="Y31" s="60">
        <f t="shared" si="4"/>
      </c>
      <c r="AC31" s="60">
        <f t="shared" si="5"/>
        <v>0</v>
      </c>
      <c r="AD31" s="60">
        <f t="shared" si="6"/>
        <v>0</v>
      </c>
      <c r="AE31" s="254">
        <f t="shared" si="7"/>
      </c>
    </row>
    <row r="32" spans="1:31" ht="13.5">
      <c r="A32" s="60">
        <v>7</v>
      </c>
      <c r="B32">
        <f>B29+1</f>
        <v>3</v>
      </c>
      <c r="C32" s="60">
        <f t="shared" si="8"/>
        <v>1</v>
      </c>
      <c r="D32" s="245">
        <f>VLOOKUP($B32,'参加申込一覧表(様式A-3)'!$B$68:$AK$267,D$22,FALSE)</f>
        <v>0</v>
      </c>
      <c r="E32" s="246">
        <f>IF(AE32="","",COUNTIF(AE$26:AE32,E$24))</f>
      </c>
      <c r="G32" s="60">
        <f>VLOOKUP($B32,'参加申込一覧表(様式A-3)'!$B$68:$AK$267,G$22,FALSE)</f>
        <v>0</v>
      </c>
      <c r="H32" s="60">
        <f t="shared" si="2"/>
      </c>
      <c r="I32">
        <f>VLOOKUP($B32,'参加申込一覧表(様式A-3)'!$B$68:$AK$267,I$22,FALSE)</f>
      </c>
      <c r="K32" s="60">
        <f>VLOOKUP($B32,'参加申込一覧表(様式A-3)'!$B$68:$AK$267,K$22,FALSE)</f>
        <v>0</v>
      </c>
      <c r="L32" t="str">
        <f>VLOOKUP($B32,'参加申込一覧表(様式A-3)'!$B$68:$AK$267,L$22,FALSE)</f>
        <v>・</v>
      </c>
      <c r="M32" t="str">
        <f>VLOOKUP($B32,'参加申込一覧表(様式A-3)'!$B$68:$AK$267,M$22,FALSE)</f>
        <v>・</v>
      </c>
      <c r="N32" t="str">
        <f>VLOOKUP($B32,'参加申込一覧表(様式A-3)'!$B$68:$AK$267,N$22,FALSE)</f>
        <v>・</v>
      </c>
      <c r="Q32" s="60">
        <f>VLOOKUP($B32,'参加申込一覧表(様式A-3)'!$B$68:$AK$267,$Q$22,FALSE)</f>
      </c>
      <c r="R32" t="str">
        <f>VLOOKUP($B32,'参加申込一覧表(様式A-3)'!$B$68:$AK$267,R$22,FALSE)</f>
        <v>　</v>
      </c>
      <c r="S32" t="str">
        <f>VLOOKUP($B32,'参加申込一覧表(様式A-3)'!$B$68:$AK$267,S$22,FALSE)</f>
        <v>　</v>
      </c>
      <c r="U32" s="60">
        <f>'参加申込一覧表(様式A-3)'!J$60</f>
      </c>
      <c r="V32" s="60">
        <v>30</v>
      </c>
      <c r="W32" s="60">
        <f>VLOOKUP($B32,'参加申込一覧表(様式A-3)'!$B$68:$AK$267,W$22,FALSE)</f>
        <v>0</v>
      </c>
      <c r="X32" s="60">
        <f t="shared" si="3"/>
        <v>12</v>
      </c>
      <c r="Y32" s="60">
        <f t="shared" si="4"/>
      </c>
      <c r="AC32" s="60">
        <f t="shared" si="5"/>
        <v>0</v>
      </c>
      <c r="AD32" s="60">
        <f t="shared" si="6"/>
        <v>0</v>
      </c>
      <c r="AE32" s="254">
        <f aca="true" t="shared" si="9" ref="AE32:AE95">IF(D32=0,"",AE$24)</f>
      </c>
    </row>
    <row r="33" spans="1:31" ht="13.5">
      <c r="A33" s="60">
        <v>8</v>
      </c>
      <c r="B33">
        <f>B32</f>
        <v>3</v>
      </c>
      <c r="C33" s="60">
        <f t="shared" si="8"/>
        <v>2</v>
      </c>
      <c r="D33" s="245">
        <f>VLOOKUP($B33,'参加申込一覧表(様式A-3)'!$B$68:$AK$267,D$23,FALSE)</f>
        <v>0</v>
      </c>
      <c r="E33" s="246">
        <f>IF(AE33="","",COUNTIF(AE$26:AE33,E$24))</f>
      </c>
      <c r="G33" s="60">
        <f>VLOOKUP($B33,'参加申込一覧表(様式A-3)'!$B$68:$AK$267,G$23,FALSE)</f>
        <v>0</v>
      </c>
      <c r="H33" s="60">
        <f t="shared" si="2"/>
      </c>
      <c r="I33">
        <f>VLOOKUP($B33,'参加申込一覧表(様式A-3)'!$B$68:$AK$267,I$23,FALSE)</f>
      </c>
      <c r="K33" s="60">
        <f>VLOOKUP($B33,'参加申込一覧表(様式A-3)'!$B$68:$AK$267,K$23,FALSE)</f>
        <v>0</v>
      </c>
      <c r="L33" t="str">
        <f>VLOOKUP($B33,'参加申込一覧表(様式A-3)'!$B$68:$AK$267,L$23,FALSE)</f>
        <v>・</v>
      </c>
      <c r="M33" t="str">
        <f>VLOOKUP($B33,'参加申込一覧表(様式A-3)'!$B$68:$AK$267,M$23,FALSE)</f>
        <v>・</v>
      </c>
      <c r="N33" t="str">
        <f>VLOOKUP($B33,'参加申込一覧表(様式A-3)'!$B$68:$AK$267,N$23,FALSE)</f>
        <v>・</v>
      </c>
      <c r="Q33" s="60">
        <f>VLOOKUP($B33,'参加申込一覧表(様式A-3)'!$B$68:$AK$267,Q$23,FALSE)</f>
      </c>
      <c r="R33" t="str">
        <f>VLOOKUP($B33,'参加申込一覧表(様式A-3)'!$B$68:$AK$267,R$23,FALSE)</f>
        <v>　</v>
      </c>
      <c r="S33" t="str">
        <f>VLOOKUP($B33,'参加申込一覧表(様式A-3)'!$B$68:$AK$267,S$23,FALSE)</f>
        <v>　</v>
      </c>
      <c r="U33" s="60">
        <f>'参加申込一覧表(様式A-3)'!J$60</f>
      </c>
      <c r="V33" s="60">
        <v>30</v>
      </c>
      <c r="W33" s="60">
        <f>VLOOKUP($B33,'参加申込一覧表(様式A-3)'!$B$68:$AK$267,W$23,FALSE)</f>
        <v>0</v>
      </c>
      <c r="X33" s="60">
        <f t="shared" si="3"/>
        <v>12</v>
      </c>
      <c r="Y33" s="60">
        <f t="shared" si="4"/>
      </c>
      <c r="AC33" s="60">
        <f t="shared" si="5"/>
        <v>0</v>
      </c>
      <c r="AD33" s="60">
        <f t="shared" si="6"/>
        <v>0</v>
      </c>
      <c r="AE33" s="254">
        <f t="shared" si="9"/>
      </c>
    </row>
    <row r="34" spans="1:31" ht="13.5">
      <c r="A34" s="60">
        <v>9</v>
      </c>
      <c r="B34">
        <f>B33</f>
        <v>3</v>
      </c>
      <c r="C34" s="60">
        <f t="shared" si="8"/>
        <v>3</v>
      </c>
      <c r="D34" s="245">
        <f>VLOOKUP($B34,'参加申込一覧表(様式A-3)'!$B$68:$AK$267,D$24,FALSE)</f>
        <v>0</v>
      </c>
      <c r="E34" s="246">
        <f>IF(AE34="","",COUNTIF(AE$26:AE34,E$24))</f>
      </c>
      <c r="G34" s="60">
        <f>VLOOKUP($B34,'参加申込一覧表(様式A-3)'!$B$68:$AK$267,G$24,FALSE)</f>
        <v>0</v>
      </c>
      <c r="H34" s="60">
        <f t="shared" si="2"/>
      </c>
      <c r="I34">
        <f>VLOOKUP($B34,'参加申込一覧表(様式A-3)'!$B$68:$AK$267,I$24,FALSE)</f>
      </c>
      <c r="K34" s="60">
        <f>VLOOKUP($B34,'参加申込一覧表(様式A-3)'!$B$68:$AK$267,K$24,FALSE)</f>
        <v>0</v>
      </c>
      <c r="L34" t="str">
        <f>VLOOKUP($B34,'参加申込一覧表(様式A-3)'!$B$68:$AK$267,L$24,FALSE)</f>
        <v>・</v>
      </c>
      <c r="M34" t="str">
        <f>VLOOKUP($B34,'参加申込一覧表(様式A-3)'!$B$68:$AK$267,M$24,FALSE)</f>
        <v>・</v>
      </c>
      <c r="N34" t="str">
        <f>VLOOKUP($B34,'参加申込一覧表(様式A-3)'!$B$68:$AK$267,N$24,FALSE)</f>
        <v>・</v>
      </c>
      <c r="Q34" s="60">
        <f>VLOOKUP($B34,'参加申込一覧表(様式A-3)'!$B$68:$AK$267,Q$24,FALSE)</f>
      </c>
      <c r="R34" t="str">
        <f>VLOOKUP($B34,'参加申込一覧表(様式A-3)'!$B$68:$AK$267,R$24,FALSE)</f>
        <v>　</v>
      </c>
      <c r="S34" t="str">
        <f>VLOOKUP($B34,'参加申込一覧表(様式A-3)'!$B$68:$AK$267,S$24,FALSE)</f>
        <v>　</v>
      </c>
      <c r="U34" s="60">
        <f>'参加申込一覧表(様式A-3)'!J$60</f>
      </c>
      <c r="V34" s="60">
        <v>30</v>
      </c>
      <c r="W34" s="60">
        <f>VLOOKUP($B34,'参加申込一覧表(様式A-3)'!$B$68:$AK$267,W$24,FALSE)</f>
        <v>0</v>
      </c>
      <c r="X34" s="60">
        <f t="shared" si="3"/>
        <v>12</v>
      </c>
      <c r="Y34" s="60">
        <f t="shared" si="4"/>
      </c>
      <c r="AC34" s="60">
        <f t="shared" si="5"/>
        <v>0</v>
      </c>
      <c r="AD34" s="60">
        <f t="shared" si="6"/>
        <v>0</v>
      </c>
      <c r="AE34" s="254">
        <f t="shared" si="9"/>
      </c>
    </row>
    <row r="35" spans="1:31" ht="13.5">
      <c r="A35" s="60">
        <v>10</v>
      </c>
      <c r="B35">
        <f>B32+1</f>
        <v>4</v>
      </c>
      <c r="C35" s="60">
        <f t="shared" si="8"/>
        <v>1</v>
      </c>
      <c r="D35" s="245">
        <f>VLOOKUP($B35,'参加申込一覧表(様式A-3)'!$B$68:$AK$267,D$22,FALSE)</f>
        <v>0</v>
      </c>
      <c r="E35" s="246">
        <f>IF(AE35="","",COUNTIF(AE$26:AE35,E$24))</f>
      </c>
      <c r="G35" s="73">
        <f>VLOOKUP($B35,'参加申込一覧表(様式A-3)'!$B$68:$AK$267,G$22,FALSE)</f>
        <v>0</v>
      </c>
      <c r="H35" s="60">
        <f t="shared" si="2"/>
      </c>
      <c r="I35" s="81">
        <f>VLOOKUP($B35,'参加申込一覧表(様式A-3)'!$B$68:$AK$267,I$22,FALSE)</f>
      </c>
      <c r="K35" s="73">
        <f>VLOOKUP($B35,'参加申込一覧表(様式A-3)'!$B$68:$AK$267,K$22,FALSE)</f>
        <v>0</v>
      </c>
      <c r="L35" s="81" t="str">
        <f>VLOOKUP($B35,'参加申込一覧表(様式A-3)'!$B$68:$AK$267,L$22,FALSE)</f>
        <v>・</v>
      </c>
      <c r="M35" s="81" t="str">
        <f>VLOOKUP($B35,'参加申込一覧表(様式A-3)'!$B$68:$AK$267,M$22,FALSE)</f>
        <v>・</v>
      </c>
      <c r="N35" s="81" t="str">
        <f>VLOOKUP($B35,'参加申込一覧表(様式A-3)'!$B$68:$AK$267,N$22,FALSE)</f>
        <v>・</v>
      </c>
      <c r="Q35" s="73">
        <f>VLOOKUP($B35,'参加申込一覧表(様式A-3)'!$B$68:$AK$267,$Q$22,FALSE)</f>
      </c>
      <c r="R35" s="81" t="str">
        <f>VLOOKUP($B35,'参加申込一覧表(様式A-3)'!$B$68:$AK$267,R$22,FALSE)</f>
        <v>　</v>
      </c>
      <c r="S35" s="81" t="str">
        <f>VLOOKUP($B35,'参加申込一覧表(様式A-3)'!$B$68:$AK$267,S$22,FALSE)</f>
        <v>　</v>
      </c>
      <c r="U35" s="83">
        <f>'参加申込一覧表(様式A-3)'!J$60</f>
      </c>
      <c r="V35" s="60">
        <v>30</v>
      </c>
      <c r="W35" s="73">
        <f>VLOOKUP($B35,'参加申込一覧表(様式A-3)'!$B$68:$AK$267,W$22,FALSE)</f>
        <v>0</v>
      </c>
      <c r="X35" s="60">
        <f t="shared" si="3"/>
        <v>12</v>
      </c>
      <c r="Y35" s="60">
        <f t="shared" si="4"/>
      </c>
      <c r="AC35" s="60">
        <f t="shared" si="5"/>
        <v>0</v>
      </c>
      <c r="AD35" s="60">
        <f t="shared" si="6"/>
        <v>0</v>
      </c>
      <c r="AE35" s="254">
        <f t="shared" si="9"/>
      </c>
    </row>
    <row r="36" spans="1:31" ht="13.5">
      <c r="A36" s="60">
        <v>11</v>
      </c>
      <c r="B36">
        <f>B35</f>
        <v>4</v>
      </c>
      <c r="C36" s="60">
        <f t="shared" si="8"/>
        <v>2</v>
      </c>
      <c r="D36" s="245">
        <f>VLOOKUP($B36,'参加申込一覧表(様式A-3)'!$B$68:$AK$267,D$23,FALSE)</f>
        <v>0</v>
      </c>
      <c r="E36" s="246">
        <f>IF(AE36="","",COUNTIF(AE$26:AE36,E$24))</f>
      </c>
      <c r="G36" s="73">
        <f>VLOOKUP($B36,'参加申込一覧表(様式A-3)'!$B$68:$AK$267,G$23,FALSE)</f>
        <v>0</v>
      </c>
      <c r="H36" s="60">
        <f t="shared" si="2"/>
      </c>
      <c r="I36" s="81">
        <f>VLOOKUP($B36,'参加申込一覧表(様式A-3)'!$B$68:$AK$267,I$23,FALSE)</f>
      </c>
      <c r="K36" s="73">
        <f>VLOOKUP($B36,'参加申込一覧表(様式A-3)'!$B$68:$AK$267,K$23,FALSE)</f>
        <v>0</v>
      </c>
      <c r="L36" s="81" t="str">
        <f>VLOOKUP($B36,'参加申込一覧表(様式A-3)'!$B$68:$AK$267,L$23,FALSE)</f>
        <v>・</v>
      </c>
      <c r="M36" s="81" t="str">
        <f>VLOOKUP($B36,'参加申込一覧表(様式A-3)'!$B$68:$AK$267,M$23,FALSE)</f>
        <v>・</v>
      </c>
      <c r="N36" s="81" t="str">
        <f>VLOOKUP($B36,'参加申込一覧表(様式A-3)'!$B$68:$AK$267,N$23,FALSE)</f>
        <v>・</v>
      </c>
      <c r="Q36" s="73">
        <f>VLOOKUP($B36,'参加申込一覧表(様式A-3)'!$B$68:$AK$267,Q$23,FALSE)</f>
      </c>
      <c r="R36" s="81" t="str">
        <f>VLOOKUP($B36,'参加申込一覧表(様式A-3)'!$B$68:$AK$267,R$23,FALSE)</f>
        <v>　</v>
      </c>
      <c r="S36" s="81" t="str">
        <f>VLOOKUP($B36,'参加申込一覧表(様式A-3)'!$B$68:$AK$267,S$23,FALSE)</f>
        <v>　</v>
      </c>
      <c r="U36" s="83">
        <f>'参加申込一覧表(様式A-3)'!J$60</f>
      </c>
      <c r="V36" s="60">
        <v>30</v>
      </c>
      <c r="W36" s="73">
        <f>VLOOKUP($B36,'参加申込一覧表(様式A-3)'!$B$68:$AK$267,W$23,FALSE)</f>
        <v>0</v>
      </c>
      <c r="X36" s="60">
        <f t="shared" si="3"/>
        <v>12</v>
      </c>
      <c r="Y36" s="60">
        <f t="shared" si="4"/>
      </c>
      <c r="AC36" s="60">
        <f t="shared" si="5"/>
        <v>0</v>
      </c>
      <c r="AD36" s="60">
        <f t="shared" si="6"/>
        <v>0</v>
      </c>
      <c r="AE36" s="254">
        <f t="shared" si="9"/>
      </c>
    </row>
    <row r="37" spans="1:31" ht="13.5">
      <c r="A37" s="60">
        <v>12</v>
      </c>
      <c r="B37">
        <f>B36</f>
        <v>4</v>
      </c>
      <c r="C37" s="60">
        <f t="shared" si="8"/>
        <v>3</v>
      </c>
      <c r="D37" s="245">
        <f>VLOOKUP($B37,'参加申込一覧表(様式A-3)'!$B$68:$AK$267,D$24,FALSE)</f>
        <v>0</v>
      </c>
      <c r="E37" s="246">
        <f>IF(AE37="","",COUNTIF(AE$26:AE37,E$24))</f>
      </c>
      <c r="G37" s="73">
        <f>VLOOKUP($B37,'参加申込一覧表(様式A-3)'!$B$68:$AK$267,G$24,FALSE)</f>
        <v>0</v>
      </c>
      <c r="H37" s="60">
        <f t="shared" si="2"/>
      </c>
      <c r="I37" s="81">
        <f>VLOOKUP($B37,'参加申込一覧表(様式A-3)'!$B$68:$AK$267,I$24,FALSE)</f>
      </c>
      <c r="K37" s="73">
        <f>VLOOKUP($B37,'参加申込一覧表(様式A-3)'!$B$68:$AK$267,K$24,FALSE)</f>
        <v>0</v>
      </c>
      <c r="L37" s="81" t="str">
        <f>VLOOKUP($B37,'参加申込一覧表(様式A-3)'!$B$68:$AK$267,L$24,FALSE)</f>
        <v>・</v>
      </c>
      <c r="M37" s="81" t="str">
        <f>VLOOKUP($B37,'参加申込一覧表(様式A-3)'!$B$68:$AK$267,M$24,FALSE)</f>
        <v>・</v>
      </c>
      <c r="N37" s="81" t="str">
        <f>VLOOKUP($B37,'参加申込一覧表(様式A-3)'!$B$68:$AK$267,N$24,FALSE)</f>
        <v>・</v>
      </c>
      <c r="Q37" s="73">
        <f>VLOOKUP($B37,'参加申込一覧表(様式A-3)'!$B$68:$AK$267,Q$24,FALSE)</f>
      </c>
      <c r="R37" s="81" t="str">
        <f>VLOOKUP($B37,'参加申込一覧表(様式A-3)'!$B$68:$AK$267,R$24,FALSE)</f>
        <v>　</v>
      </c>
      <c r="S37" s="81" t="str">
        <f>VLOOKUP($B37,'参加申込一覧表(様式A-3)'!$B$68:$AK$267,S$24,FALSE)</f>
        <v>　</v>
      </c>
      <c r="U37" s="83">
        <f>'参加申込一覧表(様式A-3)'!J$60</f>
      </c>
      <c r="V37" s="60">
        <v>30</v>
      </c>
      <c r="W37" s="73">
        <f>VLOOKUP($B37,'参加申込一覧表(様式A-3)'!$B$68:$AK$267,W$24,FALSE)</f>
        <v>0</v>
      </c>
      <c r="X37" s="60">
        <f t="shared" si="3"/>
        <v>12</v>
      </c>
      <c r="Y37" s="60">
        <f t="shared" si="4"/>
      </c>
      <c r="AC37" s="60">
        <f t="shared" si="5"/>
        <v>0</v>
      </c>
      <c r="AD37" s="60">
        <f t="shared" si="6"/>
        <v>0</v>
      </c>
      <c r="AE37" s="254">
        <f t="shared" si="9"/>
      </c>
    </row>
    <row r="38" spans="1:31" ht="13.5">
      <c r="A38" s="60">
        <v>13</v>
      </c>
      <c r="B38">
        <f>B35+1</f>
        <v>5</v>
      </c>
      <c r="C38" s="60">
        <f t="shared" si="8"/>
        <v>1</v>
      </c>
      <c r="D38" s="245">
        <f>VLOOKUP($B38,'参加申込一覧表(様式A-3)'!$B$68:$AK$267,D$22,FALSE)</f>
        <v>0</v>
      </c>
      <c r="E38" s="246">
        <f>IF(AE38="","",COUNTIF(AE$26:AE38,E$24))</f>
      </c>
      <c r="G38" s="73">
        <f>VLOOKUP($B38,'参加申込一覧表(様式A-3)'!$B$68:$AK$267,G$22,FALSE)</f>
        <v>0</v>
      </c>
      <c r="H38" s="60">
        <f t="shared" si="2"/>
      </c>
      <c r="I38" s="81">
        <f>VLOOKUP($B38,'参加申込一覧表(様式A-3)'!$B$68:$AK$267,I$22,FALSE)</f>
      </c>
      <c r="K38" s="73">
        <f>VLOOKUP($B38,'参加申込一覧表(様式A-3)'!$B$68:$AK$267,K$22,FALSE)</f>
        <v>0</v>
      </c>
      <c r="L38" s="81" t="str">
        <f>VLOOKUP($B38,'参加申込一覧表(様式A-3)'!$B$68:$AK$267,L$22,FALSE)</f>
        <v>・</v>
      </c>
      <c r="M38" s="81" t="str">
        <f>VLOOKUP($B38,'参加申込一覧表(様式A-3)'!$B$68:$AK$267,M$22,FALSE)</f>
        <v>・</v>
      </c>
      <c r="N38" s="81" t="str">
        <f>VLOOKUP($B38,'参加申込一覧表(様式A-3)'!$B$68:$AK$267,N$22,FALSE)</f>
        <v>・</v>
      </c>
      <c r="Q38" s="73">
        <f>VLOOKUP($B38,'参加申込一覧表(様式A-3)'!$B$68:$AK$267,$Q$22,FALSE)</f>
      </c>
      <c r="R38" s="81" t="str">
        <f>VLOOKUP($B38,'参加申込一覧表(様式A-3)'!$B$68:$AK$267,R$22,FALSE)</f>
        <v>　</v>
      </c>
      <c r="S38" s="81" t="str">
        <f>VLOOKUP($B38,'参加申込一覧表(様式A-3)'!$B$68:$AK$267,S$22,FALSE)</f>
        <v>　</v>
      </c>
      <c r="U38" s="83">
        <f>'参加申込一覧表(様式A-3)'!J$60</f>
      </c>
      <c r="V38" s="60">
        <v>30</v>
      </c>
      <c r="W38" s="73">
        <f>VLOOKUP($B38,'参加申込一覧表(様式A-3)'!$B$68:$AK$267,W$22,FALSE)</f>
        <v>0</v>
      </c>
      <c r="X38" s="60">
        <f t="shared" si="3"/>
        <v>12</v>
      </c>
      <c r="Y38" s="60">
        <f t="shared" si="4"/>
      </c>
      <c r="AC38" s="60">
        <f t="shared" si="5"/>
        <v>0</v>
      </c>
      <c r="AD38" s="60">
        <f t="shared" si="6"/>
        <v>0</v>
      </c>
      <c r="AE38" s="254">
        <f t="shared" si="9"/>
      </c>
    </row>
    <row r="39" spans="1:31" ht="13.5">
      <c r="A39" s="60">
        <v>14</v>
      </c>
      <c r="B39">
        <f>B38</f>
        <v>5</v>
      </c>
      <c r="C39" s="60">
        <f t="shared" si="8"/>
        <v>2</v>
      </c>
      <c r="D39" s="245">
        <f>VLOOKUP($B39,'参加申込一覧表(様式A-3)'!$B$68:$AK$267,D$23,FALSE)</f>
        <v>0</v>
      </c>
      <c r="E39" s="246">
        <f>IF(AE39="","",COUNTIF(AE$26:AE39,E$24))</f>
      </c>
      <c r="G39" s="73">
        <f>VLOOKUP($B39,'参加申込一覧表(様式A-3)'!$B$68:$AK$267,G$23,FALSE)</f>
        <v>0</v>
      </c>
      <c r="H39" s="60">
        <f t="shared" si="2"/>
      </c>
      <c r="I39" s="81">
        <f>VLOOKUP($B39,'参加申込一覧表(様式A-3)'!$B$68:$AK$267,I$23,FALSE)</f>
      </c>
      <c r="K39" s="73">
        <f>VLOOKUP($B39,'参加申込一覧表(様式A-3)'!$B$68:$AK$267,K$23,FALSE)</f>
        <v>0</v>
      </c>
      <c r="L39" s="81" t="str">
        <f>VLOOKUP($B39,'参加申込一覧表(様式A-3)'!$B$68:$AK$267,L$23,FALSE)</f>
        <v>・</v>
      </c>
      <c r="M39" s="81" t="str">
        <f>VLOOKUP($B39,'参加申込一覧表(様式A-3)'!$B$68:$AK$267,M$23,FALSE)</f>
        <v>・</v>
      </c>
      <c r="N39" s="81" t="str">
        <f>VLOOKUP($B39,'参加申込一覧表(様式A-3)'!$B$68:$AK$267,N$23,FALSE)</f>
        <v>・</v>
      </c>
      <c r="Q39" s="73">
        <f>VLOOKUP($B39,'参加申込一覧表(様式A-3)'!$B$68:$AK$267,Q$23,FALSE)</f>
      </c>
      <c r="R39" s="81" t="str">
        <f>VLOOKUP($B39,'参加申込一覧表(様式A-3)'!$B$68:$AK$267,R$23,FALSE)</f>
        <v>　</v>
      </c>
      <c r="S39" s="81" t="str">
        <f>VLOOKUP($B39,'参加申込一覧表(様式A-3)'!$B$68:$AK$267,S$23,FALSE)</f>
        <v>　</v>
      </c>
      <c r="U39" s="83">
        <f>'参加申込一覧表(様式A-3)'!J$60</f>
      </c>
      <c r="V39" s="60">
        <v>30</v>
      </c>
      <c r="W39" s="73">
        <f>VLOOKUP($B39,'参加申込一覧表(様式A-3)'!$B$68:$AK$267,W$23,FALSE)</f>
        <v>0</v>
      </c>
      <c r="X39" s="60">
        <f t="shared" si="3"/>
        <v>12</v>
      </c>
      <c r="Y39" s="60">
        <f t="shared" si="4"/>
      </c>
      <c r="AC39" s="60">
        <f t="shared" si="5"/>
        <v>0</v>
      </c>
      <c r="AD39" s="60">
        <f t="shared" si="6"/>
        <v>0</v>
      </c>
      <c r="AE39" s="254">
        <f t="shared" si="9"/>
      </c>
    </row>
    <row r="40" spans="1:31" ht="13.5">
      <c r="A40" s="60">
        <v>15</v>
      </c>
      <c r="B40">
        <f>B39</f>
        <v>5</v>
      </c>
      <c r="C40" s="60">
        <f t="shared" si="8"/>
        <v>3</v>
      </c>
      <c r="D40" s="245">
        <f>VLOOKUP($B40,'参加申込一覧表(様式A-3)'!$B$68:$AK$267,D$24,FALSE)</f>
        <v>0</v>
      </c>
      <c r="E40" s="246">
        <f>IF(AE40="","",COUNTIF(AE$26:AE40,E$24))</f>
      </c>
      <c r="G40" s="73">
        <f>VLOOKUP($B40,'参加申込一覧表(様式A-3)'!$B$68:$AK$267,G$24,FALSE)</f>
        <v>0</v>
      </c>
      <c r="H40" s="60">
        <f t="shared" si="2"/>
      </c>
      <c r="I40" s="81">
        <f>VLOOKUP($B40,'参加申込一覧表(様式A-3)'!$B$68:$AK$267,I$24,FALSE)</f>
      </c>
      <c r="K40" s="73">
        <f>VLOOKUP($B40,'参加申込一覧表(様式A-3)'!$B$68:$AK$267,K$24,FALSE)</f>
        <v>0</v>
      </c>
      <c r="L40" s="81" t="str">
        <f>VLOOKUP($B40,'参加申込一覧表(様式A-3)'!$B$68:$AK$267,L$24,FALSE)</f>
        <v>・</v>
      </c>
      <c r="M40" s="81" t="str">
        <f>VLOOKUP($B40,'参加申込一覧表(様式A-3)'!$B$68:$AK$267,M$24,FALSE)</f>
        <v>・</v>
      </c>
      <c r="N40" s="81" t="str">
        <f>VLOOKUP($B40,'参加申込一覧表(様式A-3)'!$B$68:$AK$267,N$24,FALSE)</f>
        <v>・</v>
      </c>
      <c r="Q40" s="73">
        <f>VLOOKUP($B40,'参加申込一覧表(様式A-3)'!$B$68:$AK$267,Q$24,FALSE)</f>
      </c>
      <c r="R40" s="81" t="str">
        <f>VLOOKUP($B40,'参加申込一覧表(様式A-3)'!$B$68:$AK$267,R$24,FALSE)</f>
        <v>　</v>
      </c>
      <c r="S40" s="81" t="str">
        <f>VLOOKUP($B40,'参加申込一覧表(様式A-3)'!$B$68:$AK$267,S$24,FALSE)</f>
        <v>　</v>
      </c>
      <c r="U40" s="83">
        <f>'参加申込一覧表(様式A-3)'!J$60</f>
      </c>
      <c r="V40" s="60">
        <v>30</v>
      </c>
      <c r="W40" s="73">
        <f>VLOOKUP($B40,'参加申込一覧表(様式A-3)'!$B$68:$AK$267,W$24,FALSE)</f>
        <v>0</v>
      </c>
      <c r="X40" s="60">
        <f t="shared" si="3"/>
        <v>12</v>
      </c>
      <c r="Y40" s="60">
        <f t="shared" si="4"/>
      </c>
      <c r="AC40" s="60">
        <f t="shared" si="5"/>
        <v>0</v>
      </c>
      <c r="AD40" s="60">
        <f t="shared" si="6"/>
        <v>0</v>
      </c>
      <c r="AE40" s="254">
        <f t="shared" si="9"/>
      </c>
    </row>
    <row r="41" spans="1:31" ht="13.5">
      <c r="A41" s="60">
        <v>16</v>
      </c>
      <c r="B41">
        <f>B38+1</f>
        <v>6</v>
      </c>
      <c r="C41" s="60">
        <f t="shared" si="8"/>
        <v>1</v>
      </c>
      <c r="D41" s="245">
        <f>VLOOKUP($B41,'参加申込一覧表(様式A-3)'!$B$68:$AK$267,D$22,FALSE)</f>
        <v>0</v>
      </c>
      <c r="E41" s="246">
        <f>IF(AE41="","",COUNTIF(AE$26:AE41,E$24))</f>
      </c>
      <c r="G41" s="73">
        <f>VLOOKUP($B41,'参加申込一覧表(様式A-3)'!$B$68:$AK$267,G$22,FALSE)</f>
        <v>0</v>
      </c>
      <c r="H41" s="60">
        <f t="shared" si="2"/>
      </c>
      <c r="I41" s="81">
        <f>VLOOKUP($B41,'参加申込一覧表(様式A-3)'!$B$68:$AK$267,I$22,FALSE)</f>
      </c>
      <c r="K41" s="73">
        <f>VLOOKUP($B41,'参加申込一覧表(様式A-3)'!$B$68:$AK$267,K$22,FALSE)</f>
        <v>0</v>
      </c>
      <c r="L41" s="81" t="str">
        <f>VLOOKUP($B41,'参加申込一覧表(様式A-3)'!$B$68:$AK$267,L$22,FALSE)</f>
        <v>・</v>
      </c>
      <c r="M41" s="81" t="str">
        <f>VLOOKUP($B41,'参加申込一覧表(様式A-3)'!$B$68:$AK$267,M$22,FALSE)</f>
        <v>・</v>
      </c>
      <c r="N41" s="81" t="str">
        <f>VLOOKUP($B41,'参加申込一覧表(様式A-3)'!$B$68:$AK$267,N$22,FALSE)</f>
        <v>・</v>
      </c>
      <c r="Q41" s="73">
        <f>VLOOKUP($B41,'参加申込一覧表(様式A-3)'!$B$68:$AK$267,$Q$22,FALSE)</f>
      </c>
      <c r="R41" s="81" t="str">
        <f>VLOOKUP($B41,'参加申込一覧表(様式A-3)'!$B$68:$AK$267,R$22,FALSE)</f>
        <v>　</v>
      </c>
      <c r="S41" s="81" t="str">
        <f>VLOOKUP($B41,'参加申込一覧表(様式A-3)'!$B$68:$AK$267,S$22,FALSE)</f>
        <v>　</v>
      </c>
      <c r="U41" s="83">
        <f>'参加申込一覧表(様式A-3)'!J$60</f>
      </c>
      <c r="V41" s="60">
        <v>30</v>
      </c>
      <c r="W41" s="73">
        <f>VLOOKUP($B41,'参加申込一覧表(様式A-3)'!$B$68:$AK$267,W$22,FALSE)</f>
        <v>0</v>
      </c>
      <c r="X41" s="60">
        <f t="shared" si="3"/>
        <v>12</v>
      </c>
      <c r="Y41" s="60">
        <f t="shared" si="4"/>
      </c>
      <c r="AC41" s="60">
        <f t="shared" si="5"/>
        <v>0</v>
      </c>
      <c r="AD41" s="60">
        <f t="shared" si="6"/>
        <v>0</v>
      </c>
      <c r="AE41" s="254">
        <f t="shared" si="9"/>
      </c>
    </row>
    <row r="42" spans="1:31" ht="13.5">
      <c r="A42" s="60">
        <v>17</v>
      </c>
      <c r="B42">
        <f>B41</f>
        <v>6</v>
      </c>
      <c r="C42" s="60">
        <f t="shared" si="8"/>
        <v>2</v>
      </c>
      <c r="D42" s="245">
        <f>VLOOKUP($B42,'参加申込一覧表(様式A-3)'!$B$68:$AK$267,D$23,FALSE)</f>
        <v>0</v>
      </c>
      <c r="E42" s="246">
        <f>IF(AE42="","",COUNTIF(AE$26:AE42,E$24))</f>
      </c>
      <c r="G42" s="73">
        <f>VLOOKUP($B42,'参加申込一覧表(様式A-3)'!$B$68:$AK$267,G$23,FALSE)</f>
        <v>0</v>
      </c>
      <c r="H42" s="60">
        <f t="shared" si="2"/>
      </c>
      <c r="I42" s="81">
        <f>VLOOKUP($B42,'参加申込一覧表(様式A-3)'!$B$68:$AK$267,I$23,FALSE)</f>
      </c>
      <c r="K42" s="73">
        <f>VLOOKUP($B42,'参加申込一覧表(様式A-3)'!$B$68:$AK$267,K$23,FALSE)</f>
        <v>0</v>
      </c>
      <c r="L42" s="81" t="str">
        <f>VLOOKUP($B42,'参加申込一覧表(様式A-3)'!$B$68:$AK$267,L$23,FALSE)</f>
        <v>・</v>
      </c>
      <c r="M42" s="81" t="str">
        <f>VLOOKUP($B42,'参加申込一覧表(様式A-3)'!$B$68:$AK$267,M$23,FALSE)</f>
        <v>・</v>
      </c>
      <c r="N42" s="81" t="str">
        <f>VLOOKUP($B42,'参加申込一覧表(様式A-3)'!$B$68:$AK$267,N$23,FALSE)</f>
        <v>・</v>
      </c>
      <c r="Q42" s="73">
        <f>VLOOKUP($B42,'参加申込一覧表(様式A-3)'!$B$68:$AK$267,Q$23,FALSE)</f>
      </c>
      <c r="R42" s="81" t="str">
        <f>VLOOKUP($B42,'参加申込一覧表(様式A-3)'!$B$68:$AK$267,R$23,FALSE)</f>
        <v>　</v>
      </c>
      <c r="S42" s="81" t="str">
        <f>VLOOKUP($B42,'参加申込一覧表(様式A-3)'!$B$68:$AK$267,S$23,FALSE)</f>
        <v>　</v>
      </c>
      <c r="U42" s="83">
        <f>'参加申込一覧表(様式A-3)'!J$60</f>
      </c>
      <c r="V42" s="60">
        <v>30</v>
      </c>
      <c r="W42" s="73">
        <f>VLOOKUP($B42,'参加申込一覧表(様式A-3)'!$B$68:$AK$267,W$23,FALSE)</f>
        <v>0</v>
      </c>
      <c r="X42" s="60">
        <f t="shared" si="3"/>
        <v>12</v>
      </c>
      <c r="Y42" s="60">
        <f t="shared" si="4"/>
      </c>
      <c r="AC42" s="60">
        <f t="shared" si="5"/>
        <v>0</v>
      </c>
      <c r="AD42" s="60">
        <f t="shared" si="6"/>
        <v>0</v>
      </c>
      <c r="AE42" s="254">
        <f t="shared" si="9"/>
      </c>
    </row>
    <row r="43" spans="1:31" ht="13.5">
      <c r="A43" s="60">
        <v>18</v>
      </c>
      <c r="B43">
        <f>B42</f>
        <v>6</v>
      </c>
      <c r="C43" s="60">
        <f t="shared" si="8"/>
        <v>3</v>
      </c>
      <c r="D43" s="245">
        <f>VLOOKUP($B43,'参加申込一覧表(様式A-3)'!$B$68:$AK$267,D$24,FALSE)</f>
        <v>0</v>
      </c>
      <c r="E43" s="246">
        <f>IF(AE43="","",COUNTIF(AE$26:AE43,E$24))</f>
      </c>
      <c r="G43" s="73">
        <f>VLOOKUP($B43,'参加申込一覧表(様式A-3)'!$B$68:$AK$267,G$24,FALSE)</f>
        <v>0</v>
      </c>
      <c r="H43" s="60">
        <f t="shared" si="2"/>
      </c>
      <c r="I43" s="81">
        <f>VLOOKUP($B43,'参加申込一覧表(様式A-3)'!$B$68:$AK$267,I$24,FALSE)</f>
      </c>
      <c r="K43" s="73">
        <f>VLOOKUP($B43,'参加申込一覧表(様式A-3)'!$B$68:$AK$267,K$24,FALSE)</f>
        <v>0</v>
      </c>
      <c r="L43" s="81" t="str">
        <f>VLOOKUP($B43,'参加申込一覧表(様式A-3)'!$B$68:$AK$267,L$24,FALSE)</f>
        <v>・</v>
      </c>
      <c r="M43" s="81" t="str">
        <f>VLOOKUP($B43,'参加申込一覧表(様式A-3)'!$B$68:$AK$267,M$24,FALSE)</f>
        <v>・</v>
      </c>
      <c r="N43" s="81" t="str">
        <f>VLOOKUP($B43,'参加申込一覧表(様式A-3)'!$B$68:$AK$267,N$24,FALSE)</f>
        <v>・</v>
      </c>
      <c r="Q43" s="73">
        <f>VLOOKUP($B43,'参加申込一覧表(様式A-3)'!$B$68:$AK$267,Q$24,FALSE)</f>
      </c>
      <c r="R43" s="81" t="str">
        <f>VLOOKUP($B43,'参加申込一覧表(様式A-3)'!$B$68:$AK$267,R$24,FALSE)</f>
        <v>　</v>
      </c>
      <c r="S43" s="81" t="str">
        <f>VLOOKUP($B43,'参加申込一覧表(様式A-3)'!$B$68:$AK$267,S$24,FALSE)</f>
        <v>　</v>
      </c>
      <c r="U43" s="83">
        <f>'参加申込一覧表(様式A-3)'!J$60</f>
      </c>
      <c r="V43" s="60">
        <v>30</v>
      </c>
      <c r="W43" s="73">
        <f>VLOOKUP($B43,'参加申込一覧表(様式A-3)'!$B$68:$AK$267,W$24,FALSE)</f>
        <v>0</v>
      </c>
      <c r="X43" s="60">
        <f t="shared" si="3"/>
        <v>12</v>
      </c>
      <c r="Y43" s="60">
        <f t="shared" si="4"/>
      </c>
      <c r="AC43" s="60">
        <f t="shared" si="5"/>
        <v>0</v>
      </c>
      <c r="AD43" s="60">
        <f t="shared" si="6"/>
        <v>0</v>
      </c>
      <c r="AE43" s="254">
        <f t="shared" si="9"/>
      </c>
    </row>
    <row r="44" spans="1:31" ht="13.5">
      <c r="A44" s="60">
        <v>19</v>
      </c>
      <c r="B44">
        <f>B41+1</f>
        <v>7</v>
      </c>
      <c r="C44" s="60">
        <f t="shared" si="8"/>
        <v>1</v>
      </c>
      <c r="D44" s="245">
        <f>VLOOKUP($B44,'参加申込一覧表(様式A-3)'!$B$68:$AK$267,D$22,FALSE)</f>
        <v>0</v>
      </c>
      <c r="E44" s="246">
        <f>IF(AE44="","",COUNTIF(AE$26:AE44,E$24))</f>
      </c>
      <c r="G44" s="73">
        <f>VLOOKUP($B44,'参加申込一覧表(様式A-3)'!$B$68:$AK$267,G$22,FALSE)</f>
        <v>0</v>
      </c>
      <c r="H44" s="60">
        <f t="shared" si="2"/>
      </c>
      <c r="I44" s="81">
        <f>VLOOKUP($B44,'参加申込一覧表(様式A-3)'!$B$68:$AK$267,I$22,FALSE)</f>
      </c>
      <c r="K44" s="73">
        <f>VLOOKUP($B44,'参加申込一覧表(様式A-3)'!$B$68:$AK$267,K$22,FALSE)</f>
        <v>0</v>
      </c>
      <c r="L44" s="81" t="str">
        <f>VLOOKUP($B44,'参加申込一覧表(様式A-3)'!$B$68:$AK$267,L$22,FALSE)</f>
        <v>・</v>
      </c>
      <c r="M44" s="81" t="str">
        <f>VLOOKUP($B44,'参加申込一覧表(様式A-3)'!$B$68:$AK$267,M$22,FALSE)</f>
        <v>・</v>
      </c>
      <c r="N44" s="81" t="str">
        <f>VLOOKUP($B44,'参加申込一覧表(様式A-3)'!$B$68:$AK$267,N$22,FALSE)</f>
        <v>・</v>
      </c>
      <c r="Q44" s="73">
        <f>VLOOKUP($B44,'参加申込一覧表(様式A-3)'!$B$68:$AK$267,$Q$22,FALSE)</f>
      </c>
      <c r="R44" s="81" t="str">
        <f>VLOOKUP($B44,'参加申込一覧表(様式A-3)'!$B$68:$AK$267,R$22,FALSE)</f>
        <v>　</v>
      </c>
      <c r="S44" s="81" t="str">
        <f>VLOOKUP($B44,'参加申込一覧表(様式A-3)'!$B$68:$AK$267,S$22,FALSE)</f>
        <v>　</v>
      </c>
      <c r="U44" s="83">
        <f>'参加申込一覧表(様式A-3)'!J$60</f>
      </c>
      <c r="V44" s="60">
        <v>30</v>
      </c>
      <c r="W44" s="73">
        <f>VLOOKUP($B44,'参加申込一覧表(様式A-3)'!$B$68:$AK$267,W$22,FALSE)</f>
        <v>0</v>
      </c>
      <c r="X44" s="60">
        <f t="shared" si="3"/>
        <v>12</v>
      </c>
      <c r="Y44" s="60">
        <f t="shared" si="4"/>
      </c>
      <c r="AC44" s="60">
        <f t="shared" si="5"/>
        <v>0</v>
      </c>
      <c r="AD44" s="60">
        <f t="shared" si="6"/>
        <v>0</v>
      </c>
      <c r="AE44" s="254">
        <f t="shared" si="9"/>
      </c>
    </row>
    <row r="45" spans="1:31" ht="13.5">
      <c r="A45" s="60">
        <v>20</v>
      </c>
      <c r="B45">
        <f>B44</f>
        <v>7</v>
      </c>
      <c r="C45" s="60">
        <f t="shared" si="8"/>
        <v>2</v>
      </c>
      <c r="D45" s="245">
        <f>VLOOKUP($B45,'参加申込一覧表(様式A-3)'!$B$68:$AK$267,D$23,FALSE)</f>
        <v>0</v>
      </c>
      <c r="E45" s="246">
        <f>IF(AE45="","",COUNTIF(AE$26:AE45,E$24))</f>
      </c>
      <c r="G45" s="73">
        <f>VLOOKUP($B45,'参加申込一覧表(様式A-3)'!$B$68:$AK$267,G$23,FALSE)</f>
        <v>0</v>
      </c>
      <c r="H45" s="60">
        <f t="shared" si="2"/>
      </c>
      <c r="I45" s="81">
        <f>VLOOKUP($B45,'参加申込一覧表(様式A-3)'!$B$68:$AK$267,I$23,FALSE)</f>
      </c>
      <c r="K45" s="73">
        <f>VLOOKUP($B45,'参加申込一覧表(様式A-3)'!$B$68:$AK$267,K$23,FALSE)</f>
        <v>0</v>
      </c>
      <c r="L45" s="81" t="str">
        <f>VLOOKUP($B45,'参加申込一覧表(様式A-3)'!$B$68:$AK$267,L$23,FALSE)</f>
        <v>・</v>
      </c>
      <c r="M45" s="81" t="str">
        <f>VLOOKUP($B45,'参加申込一覧表(様式A-3)'!$B$68:$AK$267,M$23,FALSE)</f>
        <v>・</v>
      </c>
      <c r="N45" s="81" t="str">
        <f>VLOOKUP($B45,'参加申込一覧表(様式A-3)'!$B$68:$AK$267,N$23,FALSE)</f>
        <v>・</v>
      </c>
      <c r="Q45" s="73">
        <f>VLOOKUP($B45,'参加申込一覧表(様式A-3)'!$B$68:$AK$267,Q$23,FALSE)</f>
      </c>
      <c r="R45" s="81" t="str">
        <f>VLOOKUP($B45,'参加申込一覧表(様式A-3)'!$B$68:$AK$267,R$23,FALSE)</f>
        <v>　</v>
      </c>
      <c r="S45" s="81" t="str">
        <f>VLOOKUP($B45,'参加申込一覧表(様式A-3)'!$B$68:$AK$267,S$23,FALSE)</f>
        <v>　</v>
      </c>
      <c r="U45" s="83">
        <f>'参加申込一覧表(様式A-3)'!J$60</f>
      </c>
      <c r="V45" s="60">
        <v>30</v>
      </c>
      <c r="W45" s="73">
        <f>VLOOKUP($B45,'参加申込一覧表(様式A-3)'!$B$68:$AK$267,W$23,FALSE)</f>
        <v>0</v>
      </c>
      <c r="X45" s="60">
        <f t="shared" si="3"/>
        <v>12</v>
      </c>
      <c r="Y45" s="60">
        <f t="shared" si="4"/>
      </c>
      <c r="AC45" s="60">
        <f t="shared" si="5"/>
        <v>0</v>
      </c>
      <c r="AD45" s="60">
        <f t="shared" si="6"/>
        <v>0</v>
      </c>
      <c r="AE45" s="254">
        <f t="shared" si="9"/>
      </c>
    </row>
    <row r="46" spans="1:31" ht="13.5">
      <c r="A46" s="60">
        <v>21</v>
      </c>
      <c r="B46">
        <f>B45</f>
        <v>7</v>
      </c>
      <c r="C46" s="60">
        <f t="shared" si="8"/>
        <v>3</v>
      </c>
      <c r="D46" s="245">
        <f>VLOOKUP($B46,'参加申込一覧表(様式A-3)'!$B$68:$AK$267,D$24,FALSE)</f>
        <v>0</v>
      </c>
      <c r="E46" s="246">
        <f>IF(AE46="","",COUNTIF(AE$26:AE46,E$24))</f>
      </c>
      <c r="G46" s="73">
        <f>VLOOKUP($B46,'参加申込一覧表(様式A-3)'!$B$68:$AK$267,G$24,FALSE)</f>
        <v>0</v>
      </c>
      <c r="H46" s="60">
        <f t="shared" si="2"/>
      </c>
      <c r="I46" s="81">
        <f>VLOOKUP($B46,'参加申込一覧表(様式A-3)'!$B$68:$AK$267,I$24,FALSE)</f>
      </c>
      <c r="K46" s="73">
        <f>VLOOKUP($B46,'参加申込一覧表(様式A-3)'!$B$68:$AK$267,K$24,FALSE)</f>
        <v>0</v>
      </c>
      <c r="L46" s="81" t="str">
        <f>VLOOKUP($B46,'参加申込一覧表(様式A-3)'!$B$68:$AK$267,L$24,FALSE)</f>
        <v>・</v>
      </c>
      <c r="M46" s="81" t="str">
        <f>VLOOKUP($B46,'参加申込一覧表(様式A-3)'!$B$68:$AK$267,M$24,FALSE)</f>
        <v>・</v>
      </c>
      <c r="N46" s="81" t="str">
        <f>VLOOKUP($B46,'参加申込一覧表(様式A-3)'!$B$68:$AK$267,N$24,FALSE)</f>
        <v>・</v>
      </c>
      <c r="Q46" s="73">
        <f>VLOOKUP($B46,'参加申込一覧表(様式A-3)'!$B$68:$AK$267,Q$24,FALSE)</f>
      </c>
      <c r="R46" s="81" t="str">
        <f>VLOOKUP($B46,'参加申込一覧表(様式A-3)'!$B$68:$AK$267,R$24,FALSE)</f>
        <v>　</v>
      </c>
      <c r="S46" s="81" t="str">
        <f>VLOOKUP($B46,'参加申込一覧表(様式A-3)'!$B$68:$AK$267,S$24,FALSE)</f>
        <v>　</v>
      </c>
      <c r="U46" s="83">
        <f>'参加申込一覧表(様式A-3)'!J$60</f>
      </c>
      <c r="V46" s="60">
        <v>30</v>
      </c>
      <c r="W46" s="73">
        <f>VLOOKUP($B46,'参加申込一覧表(様式A-3)'!$B$68:$AK$267,W$24,FALSE)</f>
        <v>0</v>
      </c>
      <c r="X46" s="60">
        <f t="shared" si="3"/>
        <v>12</v>
      </c>
      <c r="Y46" s="60">
        <f t="shared" si="4"/>
      </c>
      <c r="AC46" s="60">
        <f t="shared" si="5"/>
        <v>0</v>
      </c>
      <c r="AD46" s="60">
        <f t="shared" si="6"/>
        <v>0</v>
      </c>
      <c r="AE46" s="254">
        <f t="shared" si="9"/>
      </c>
    </row>
    <row r="47" spans="1:31" ht="13.5">
      <c r="A47" s="60">
        <v>22</v>
      </c>
      <c r="B47">
        <f>B44+1</f>
        <v>8</v>
      </c>
      <c r="C47" s="60">
        <f t="shared" si="8"/>
        <v>1</v>
      </c>
      <c r="D47" s="245">
        <f>VLOOKUP($B47,'参加申込一覧表(様式A-3)'!$B$68:$AK$267,D$22,FALSE)</f>
        <v>0</v>
      </c>
      <c r="E47" s="246">
        <f>IF(AE47="","",COUNTIF(AE$26:AE47,E$24))</f>
      </c>
      <c r="G47" s="73">
        <f>VLOOKUP($B47,'参加申込一覧表(様式A-3)'!$B$68:$AK$267,G$22,FALSE)</f>
        <v>0</v>
      </c>
      <c r="H47" s="60">
        <f t="shared" si="2"/>
      </c>
      <c r="I47" s="81">
        <f>VLOOKUP($B47,'参加申込一覧表(様式A-3)'!$B$68:$AK$267,I$22,FALSE)</f>
      </c>
      <c r="K47" s="73">
        <f>VLOOKUP($B47,'参加申込一覧表(様式A-3)'!$B$68:$AK$267,K$22,FALSE)</f>
        <v>0</v>
      </c>
      <c r="L47" s="81" t="str">
        <f>VLOOKUP($B47,'参加申込一覧表(様式A-3)'!$B$68:$AK$267,L$22,FALSE)</f>
        <v>・</v>
      </c>
      <c r="M47" s="81" t="str">
        <f>VLOOKUP($B47,'参加申込一覧表(様式A-3)'!$B$68:$AK$267,M$22,FALSE)</f>
        <v>・</v>
      </c>
      <c r="N47" s="81" t="str">
        <f>VLOOKUP($B47,'参加申込一覧表(様式A-3)'!$B$68:$AK$267,N$22,FALSE)</f>
        <v>・</v>
      </c>
      <c r="Q47" s="73">
        <f>VLOOKUP($B47,'参加申込一覧表(様式A-3)'!$B$68:$AK$267,$Q$22,FALSE)</f>
      </c>
      <c r="R47" s="81" t="str">
        <f>VLOOKUP($B47,'参加申込一覧表(様式A-3)'!$B$68:$AK$267,R$22,FALSE)</f>
        <v>　</v>
      </c>
      <c r="S47" s="81" t="str">
        <f>VLOOKUP($B47,'参加申込一覧表(様式A-3)'!$B$68:$AK$267,S$22,FALSE)</f>
        <v>　</v>
      </c>
      <c r="U47" s="83">
        <f>'参加申込一覧表(様式A-3)'!J$60</f>
      </c>
      <c r="V47" s="60">
        <v>30</v>
      </c>
      <c r="W47" s="73">
        <f>VLOOKUP($B47,'参加申込一覧表(様式A-3)'!$B$68:$AK$267,W$22,FALSE)</f>
        <v>0</v>
      </c>
      <c r="X47" s="60">
        <f t="shared" si="3"/>
        <v>12</v>
      </c>
      <c r="Y47" s="60">
        <f t="shared" si="4"/>
      </c>
      <c r="AC47" s="60">
        <f t="shared" si="5"/>
        <v>0</v>
      </c>
      <c r="AD47" s="60">
        <f t="shared" si="6"/>
        <v>0</v>
      </c>
      <c r="AE47" s="254">
        <f t="shared" si="9"/>
      </c>
    </row>
    <row r="48" spans="1:31" ht="13.5">
      <c r="A48" s="60">
        <v>23</v>
      </c>
      <c r="B48">
        <f>B47</f>
        <v>8</v>
      </c>
      <c r="C48" s="60">
        <f t="shared" si="8"/>
        <v>2</v>
      </c>
      <c r="D48" s="245">
        <f>VLOOKUP($B48,'参加申込一覧表(様式A-3)'!$B$68:$AK$267,D$23,FALSE)</f>
        <v>0</v>
      </c>
      <c r="E48" s="246">
        <f>IF(AE48="","",COUNTIF(AE$26:AE48,E$24))</f>
      </c>
      <c r="G48" s="73">
        <f>VLOOKUP($B48,'参加申込一覧表(様式A-3)'!$B$68:$AK$267,G$23,FALSE)</f>
        <v>0</v>
      </c>
      <c r="H48" s="60">
        <f t="shared" si="2"/>
      </c>
      <c r="I48" s="81">
        <f>VLOOKUP($B48,'参加申込一覧表(様式A-3)'!$B$68:$AK$267,I$23,FALSE)</f>
      </c>
      <c r="K48" s="73">
        <f>VLOOKUP($B48,'参加申込一覧表(様式A-3)'!$B$68:$AK$267,K$23,FALSE)</f>
        <v>0</v>
      </c>
      <c r="L48" s="81" t="str">
        <f>VLOOKUP($B48,'参加申込一覧表(様式A-3)'!$B$68:$AK$267,L$23,FALSE)</f>
        <v>・</v>
      </c>
      <c r="M48" s="81" t="str">
        <f>VLOOKUP($B48,'参加申込一覧表(様式A-3)'!$B$68:$AK$267,M$23,FALSE)</f>
        <v>・</v>
      </c>
      <c r="N48" s="81" t="str">
        <f>VLOOKUP($B48,'参加申込一覧表(様式A-3)'!$B$68:$AK$267,N$23,FALSE)</f>
        <v>・</v>
      </c>
      <c r="Q48" s="73">
        <f>VLOOKUP($B48,'参加申込一覧表(様式A-3)'!$B$68:$AK$267,Q$23,FALSE)</f>
      </c>
      <c r="R48" s="81" t="str">
        <f>VLOOKUP($B48,'参加申込一覧表(様式A-3)'!$B$68:$AK$267,R$23,FALSE)</f>
        <v>　</v>
      </c>
      <c r="S48" s="81" t="str">
        <f>VLOOKUP($B48,'参加申込一覧表(様式A-3)'!$B$68:$AK$267,S$23,FALSE)</f>
        <v>　</v>
      </c>
      <c r="U48" s="83">
        <f>'参加申込一覧表(様式A-3)'!J$60</f>
      </c>
      <c r="V48" s="60">
        <v>30</v>
      </c>
      <c r="W48" s="73">
        <f>VLOOKUP($B48,'参加申込一覧表(様式A-3)'!$B$68:$AK$267,W$23,FALSE)</f>
        <v>0</v>
      </c>
      <c r="X48" s="60">
        <f t="shared" si="3"/>
        <v>12</v>
      </c>
      <c r="Y48" s="60">
        <f t="shared" si="4"/>
      </c>
      <c r="AC48" s="60">
        <f t="shared" si="5"/>
        <v>0</v>
      </c>
      <c r="AD48" s="60">
        <f t="shared" si="6"/>
        <v>0</v>
      </c>
      <c r="AE48" s="254">
        <f t="shared" si="9"/>
      </c>
    </row>
    <row r="49" spans="1:31" ht="13.5">
      <c r="A49" s="60">
        <v>24</v>
      </c>
      <c r="B49">
        <f>B48</f>
        <v>8</v>
      </c>
      <c r="C49" s="60">
        <f t="shared" si="8"/>
        <v>3</v>
      </c>
      <c r="D49" s="245">
        <f>VLOOKUP($B49,'参加申込一覧表(様式A-3)'!$B$68:$AK$267,D$24,FALSE)</f>
        <v>0</v>
      </c>
      <c r="E49" s="246">
        <f>IF(AE49="","",COUNTIF(AE$26:AE49,E$24))</f>
      </c>
      <c r="G49" s="73">
        <f>VLOOKUP($B49,'参加申込一覧表(様式A-3)'!$B$68:$AK$267,G$24,FALSE)</f>
        <v>0</v>
      </c>
      <c r="H49" s="60">
        <f t="shared" si="2"/>
      </c>
      <c r="I49" s="81">
        <f>VLOOKUP($B49,'参加申込一覧表(様式A-3)'!$B$68:$AK$267,I$24,FALSE)</f>
      </c>
      <c r="K49" s="73">
        <f>VLOOKUP($B49,'参加申込一覧表(様式A-3)'!$B$68:$AK$267,K$24,FALSE)</f>
        <v>0</v>
      </c>
      <c r="L49" s="81" t="str">
        <f>VLOOKUP($B49,'参加申込一覧表(様式A-3)'!$B$68:$AK$267,L$24,FALSE)</f>
        <v>・</v>
      </c>
      <c r="M49" s="81" t="str">
        <f>VLOOKUP($B49,'参加申込一覧表(様式A-3)'!$B$68:$AK$267,M$24,FALSE)</f>
        <v>・</v>
      </c>
      <c r="N49" s="81" t="str">
        <f>VLOOKUP($B49,'参加申込一覧表(様式A-3)'!$B$68:$AK$267,N$24,FALSE)</f>
        <v>・</v>
      </c>
      <c r="Q49" s="73">
        <f>VLOOKUP($B49,'参加申込一覧表(様式A-3)'!$B$68:$AK$267,Q$24,FALSE)</f>
      </c>
      <c r="R49" s="81" t="str">
        <f>VLOOKUP($B49,'参加申込一覧表(様式A-3)'!$B$68:$AK$267,R$24,FALSE)</f>
        <v>　</v>
      </c>
      <c r="S49" s="81" t="str">
        <f>VLOOKUP($B49,'参加申込一覧表(様式A-3)'!$B$68:$AK$267,S$24,FALSE)</f>
        <v>　</v>
      </c>
      <c r="U49" s="83">
        <f>'参加申込一覧表(様式A-3)'!J$60</f>
      </c>
      <c r="V49" s="60">
        <v>30</v>
      </c>
      <c r="W49" s="73">
        <f>VLOOKUP($B49,'参加申込一覧表(様式A-3)'!$B$68:$AK$267,W$24,FALSE)</f>
        <v>0</v>
      </c>
      <c r="X49" s="60">
        <f t="shared" si="3"/>
        <v>12</v>
      </c>
      <c r="Y49" s="60">
        <f t="shared" si="4"/>
      </c>
      <c r="AC49" s="60">
        <f t="shared" si="5"/>
        <v>0</v>
      </c>
      <c r="AD49" s="60">
        <f t="shared" si="6"/>
        <v>0</v>
      </c>
      <c r="AE49" s="254">
        <f t="shared" si="9"/>
      </c>
    </row>
    <row r="50" spans="1:31" ht="13.5">
      <c r="A50" s="60">
        <v>25</v>
      </c>
      <c r="B50">
        <f>B47+1</f>
        <v>9</v>
      </c>
      <c r="C50" s="60">
        <f t="shared" si="8"/>
        <v>1</v>
      </c>
      <c r="D50" s="245">
        <f>VLOOKUP($B50,'参加申込一覧表(様式A-3)'!$B$68:$AK$267,D$22,FALSE)</f>
        <v>0</v>
      </c>
      <c r="E50" s="246">
        <f>IF(AE50="","",COUNTIF(AE$26:AE50,E$24))</f>
      </c>
      <c r="G50" s="73">
        <f>VLOOKUP($B50,'参加申込一覧表(様式A-3)'!$B$68:$AK$267,G$22,FALSE)</f>
        <v>0</v>
      </c>
      <c r="H50" s="60">
        <f t="shared" si="2"/>
      </c>
      <c r="I50" s="81">
        <f>VLOOKUP($B50,'参加申込一覧表(様式A-3)'!$B$68:$AK$267,I$22,FALSE)</f>
      </c>
      <c r="K50" s="73">
        <f>VLOOKUP($B50,'参加申込一覧表(様式A-3)'!$B$68:$AK$267,K$22,FALSE)</f>
        <v>0</v>
      </c>
      <c r="L50" s="81" t="str">
        <f>VLOOKUP($B50,'参加申込一覧表(様式A-3)'!$B$68:$AK$267,L$22,FALSE)</f>
        <v>・</v>
      </c>
      <c r="M50" s="81" t="str">
        <f>VLOOKUP($B50,'参加申込一覧表(様式A-3)'!$B$68:$AK$267,M$22,FALSE)</f>
        <v>・</v>
      </c>
      <c r="N50" s="81" t="str">
        <f>VLOOKUP($B50,'参加申込一覧表(様式A-3)'!$B$68:$AK$267,N$22,FALSE)</f>
        <v>・</v>
      </c>
      <c r="Q50" s="73">
        <f>VLOOKUP($B50,'参加申込一覧表(様式A-3)'!$B$68:$AK$267,$Q$22,FALSE)</f>
      </c>
      <c r="R50" s="81" t="str">
        <f>VLOOKUP($B50,'参加申込一覧表(様式A-3)'!$B$68:$AK$267,R$22,FALSE)</f>
        <v>　</v>
      </c>
      <c r="S50" s="81" t="str">
        <f>VLOOKUP($B50,'参加申込一覧表(様式A-3)'!$B$68:$AK$267,S$22,FALSE)</f>
        <v>　</v>
      </c>
      <c r="U50" s="83">
        <f>'参加申込一覧表(様式A-3)'!J$60</f>
      </c>
      <c r="V50" s="60">
        <v>30</v>
      </c>
      <c r="W50" s="73">
        <f>VLOOKUP($B50,'参加申込一覧表(様式A-3)'!$B$68:$AK$267,W$22,FALSE)</f>
        <v>0</v>
      </c>
      <c r="X50" s="60">
        <f t="shared" si="3"/>
        <v>12</v>
      </c>
      <c r="Y50" s="60">
        <f t="shared" si="4"/>
      </c>
      <c r="AC50" s="60">
        <f t="shared" si="5"/>
        <v>0</v>
      </c>
      <c r="AD50" s="60">
        <f t="shared" si="6"/>
        <v>0</v>
      </c>
      <c r="AE50" s="254">
        <f t="shared" si="9"/>
      </c>
    </row>
    <row r="51" spans="1:31" ht="13.5">
      <c r="A51" s="60">
        <v>26</v>
      </c>
      <c r="B51">
        <f>B50</f>
        <v>9</v>
      </c>
      <c r="C51" s="60">
        <f t="shared" si="8"/>
        <v>2</v>
      </c>
      <c r="D51" s="245">
        <f>VLOOKUP($B51,'参加申込一覧表(様式A-3)'!$B$68:$AK$267,D$23,FALSE)</f>
        <v>0</v>
      </c>
      <c r="E51" s="246">
        <f>IF(AE51="","",COUNTIF(AE$26:AE51,E$24))</f>
      </c>
      <c r="G51" s="73">
        <f>VLOOKUP($B51,'参加申込一覧表(様式A-3)'!$B$68:$AK$267,G$23,FALSE)</f>
        <v>0</v>
      </c>
      <c r="H51" s="60">
        <f t="shared" si="2"/>
      </c>
      <c r="I51" s="81">
        <f>VLOOKUP($B51,'参加申込一覧表(様式A-3)'!$B$68:$AK$267,I$23,FALSE)</f>
      </c>
      <c r="K51" s="73">
        <f>VLOOKUP($B51,'参加申込一覧表(様式A-3)'!$B$68:$AK$267,K$23,FALSE)</f>
        <v>0</v>
      </c>
      <c r="L51" s="81" t="str">
        <f>VLOOKUP($B51,'参加申込一覧表(様式A-3)'!$B$68:$AK$267,L$23,FALSE)</f>
        <v>・</v>
      </c>
      <c r="M51" s="81" t="str">
        <f>VLOOKUP($B51,'参加申込一覧表(様式A-3)'!$B$68:$AK$267,M$23,FALSE)</f>
        <v>・</v>
      </c>
      <c r="N51" s="81" t="str">
        <f>VLOOKUP($B51,'参加申込一覧表(様式A-3)'!$B$68:$AK$267,N$23,FALSE)</f>
        <v>・</v>
      </c>
      <c r="Q51" s="73">
        <f>VLOOKUP($B51,'参加申込一覧表(様式A-3)'!$B$68:$AK$267,Q$23,FALSE)</f>
      </c>
      <c r="R51" s="81" t="str">
        <f>VLOOKUP($B51,'参加申込一覧表(様式A-3)'!$B$68:$AK$267,R$23,FALSE)</f>
        <v>　</v>
      </c>
      <c r="S51" s="81" t="str">
        <f>VLOOKUP($B51,'参加申込一覧表(様式A-3)'!$B$68:$AK$267,S$23,FALSE)</f>
        <v>　</v>
      </c>
      <c r="U51" s="83">
        <f>'参加申込一覧表(様式A-3)'!J$60</f>
      </c>
      <c r="V51" s="60">
        <v>30</v>
      </c>
      <c r="W51" s="73">
        <f>VLOOKUP($B51,'参加申込一覧表(様式A-3)'!$B$68:$AK$267,W$23,FALSE)</f>
        <v>0</v>
      </c>
      <c r="X51" s="60">
        <f t="shared" si="3"/>
        <v>12</v>
      </c>
      <c r="Y51" s="60">
        <f t="shared" si="4"/>
      </c>
      <c r="AC51" s="60">
        <f t="shared" si="5"/>
        <v>0</v>
      </c>
      <c r="AD51" s="60">
        <f t="shared" si="6"/>
        <v>0</v>
      </c>
      <c r="AE51" s="254">
        <f t="shared" si="9"/>
      </c>
    </row>
    <row r="52" spans="1:31" ht="13.5">
      <c r="A52" s="60">
        <v>27</v>
      </c>
      <c r="B52">
        <f>B51</f>
        <v>9</v>
      </c>
      <c r="C52" s="60">
        <f t="shared" si="8"/>
        <v>3</v>
      </c>
      <c r="D52" s="245">
        <f>VLOOKUP($B52,'参加申込一覧表(様式A-3)'!$B$68:$AK$267,D$24,FALSE)</f>
        <v>0</v>
      </c>
      <c r="E52" s="246">
        <f>IF(AE52="","",COUNTIF(AE$26:AE52,E$24))</f>
      </c>
      <c r="G52" s="73">
        <f>VLOOKUP($B52,'参加申込一覧表(様式A-3)'!$B$68:$AK$267,G$24,FALSE)</f>
        <v>0</v>
      </c>
      <c r="H52" s="60">
        <f t="shared" si="2"/>
      </c>
      <c r="I52" s="81">
        <f>VLOOKUP($B52,'参加申込一覧表(様式A-3)'!$B$68:$AK$267,I$24,FALSE)</f>
      </c>
      <c r="K52" s="73">
        <f>VLOOKUP($B52,'参加申込一覧表(様式A-3)'!$B$68:$AK$267,K$24,FALSE)</f>
        <v>0</v>
      </c>
      <c r="L52" s="81" t="str">
        <f>VLOOKUP($B52,'参加申込一覧表(様式A-3)'!$B$68:$AK$267,L$24,FALSE)</f>
        <v>・</v>
      </c>
      <c r="M52" s="81" t="str">
        <f>VLOOKUP($B52,'参加申込一覧表(様式A-3)'!$B$68:$AK$267,M$24,FALSE)</f>
        <v>・</v>
      </c>
      <c r="N52" s="81" t="str">
        <f>VLOOKUP($B52,'参加申込一覧表(様式A-3)'!$B$68:$AK$267,N$24,FALSE)</f>
        <v>・</v>
      </c>
      <c r="Q52" s="73">
        <f>VLOOKUP($B52,'参加申込一覧表(様式A-3)'!$B$68:$AK$267,Q$24,FALSE)</f>
      </c>
      <c r="R52" s="81" t="str">
        <f>VLOOKUP($B52,'参加申込一覧表(様式A-3)'!$B$68:$AK$267,R$24,FALSE)</f>
        <v>　</v>
      </c>
      <c r="S52" s="81" t="str">
        <f>VLOOKUP($B52,'参加申込一覧表(様式A-3)'!$B$68:$AK$267,S$24,FALSE)</f>
        <v>　</v>
      </c>
      <c r="U52" s="83">
        <f>'参加申込一覧表(様式A-3)'!J$60</f>
      </c>
      <c r="V52" s="60">
        <v>30</v>
      </c>
      <c r="W52" s="73">
        <f>VLOOKUP($B52,'参加申込一覧表(様式A-3)'!$B$68:$AK$267,W$24,FALSE)</f>
        <v>0</v>
      </c>
      <c r="X52" s="60">
        <f t="shared" si="3"/>
        <v>12</v>
      </c>
      <c r="Y52" s="60">
        <f t="shared" si="4"/>
      </c>
      <c r="AC52" s="60">
        <f t="shared" si="5"/>
        <v>0</v>
      </c>
      <c r="AD52" s="60">
        <f t="shared" si="6"/>
        <v>0</v>
      </c>
      <c r="AE52" s="254">
        <f t="shared" si="9"/>
      </c>
    </row>
    <row r="53" spans="1:31" ht="13.5">
      <c r="A53" s="60">
        <v>28</v>
      </c>
      <c r="B53">
        <f>B50+1</f>
        <v>10</v>
      </c>
      <c r="C53" s="60">
        <f t="shared" si="8"/>
        <v>1</v>
      </c>
      <c r="D53" s="245">
        <f>VLOOKUP($B53,'参加申込一覧表(様式A-3)'!$B$68:$AK$267,D$22,FALSE)</f>
        <v>0</v>
      </c>
      <c r="E53" s="246">
        <f>IF(AE53="","",COUNTIF(AE$26:AE53,E$24))</f>
      </c>
      <c r="G53" s="73">
        <f>VLOOKUP($B53,'参加申込一覧表(様式A-3)'!$B$68:$AK$267,G$22,FALSE)</f>
        <v>0</v>
      </c>
      <c r="H53" s="60">
        <f t="shared" si="2"/>
      </c>
      <c r="I53" s="81">
        <f>VLOOKUP($B53,'参加申込一覧表(様式A-3)'!$B$68:$AK$267,I$22,FALSE)</f>
      </c>
      <c r="K53" s="73">
        <f>VLOOKUP($B53,'参加申込一覧表(様式A-3)'!$B$68:$AK$267,K$22,FALSE)</f>
        <v>0</v>
      </c>
      <c r="L53" s="81" t="str">
        <f>VLOOKUP($B53,'参加申込一覧表(様式A-3)'!$B$68:$AK$267,L$22,FALSE)</f>
        <v>・</v>
      </c>
      <c r="M53" s="81" t="str">
        <f>VLOOKUP($B53,'参加申込一覧表(様式A-3)'!$B$68:$AK$267,M$22,FALSE)</f>
        <v>・</v>
      </c>
      <c r="N53" s="81" t="str">
        <f>VLOOKUP($B53,'参加申込一覧表(様式A-3)'!$B$68:$AK$267,N$22,FALSE)</f>
        <v>・</v>
      </c>
      <c r="Q53" s="73">
        <f>VLOOKUP($B53,'参加申込一覧表(様式A-3)'!$B$68:$AK$267,$Q$22,FALSE)</f>
      </c>
      <c r="R53" s="81" t="str">
        <f>VLOOKUP($B53,'参加申込一覧表(様式A-3)'!$B$68:$AK$267,R$22,FALSE)</f>
        <v>　</v>
      </c>
      <c r="S53" s="81" t="str">
        <f>VLOOKUP($B53,'参加申込一覧表(様式A-3)'!$B$68:$AK$267,S$22,FALSE)</f>
        <v>　</v>
      </c>
      <c r="U53" s="83">
        <f>'参加申込一覧表(様式A-3)'!J$60</f>
      </c>
      <c r="V53" s="60">
        <v>30</v>
      </c>
      <c r="W53" s="73">
        <f>VLOOKUP($B53,'参加申込一覧表(様式A-3)'!$B$68:$AK$267,W$22,FALSE)</f>
        <v>0</v>
      </c>
      <c r="X53" s="60">
        <f t="shared" si="3"/>
        <v>12</v>
      </c>
      <c r="Y53" s="60">
        <f t="shared" si="4"/>
      </c>
      <c r="AC53" s="60">
        <f t="shared" si="5"/>
        <v>0</v>
      </c>
      <c r="AD53" s="60">
        <f t="shared" si="6"/>
        <v>0</v>
      </c>
      <c r="AE53" s="254">
        <f t="shared" si="9"/>
      </c>
    </row>
    <row r="54" spans="1:31" ht="13.5">
      <c r="A54" s="60">
        <v>29</v>
      </c>
      <c r="B54">
        <f>B53</f>
        <v>10</v>
      </c>
      <c r="C54" s="60">
        <f t="shared" si="8"/>
        <v>2</v>
      </c>
      <c r="D54" s="245">
        <f>VLOOKUP($B54,'参加申込一覧表(様式A-3)'!$B$68:$AK$267,D$23,FALSE)</f>
        <v>0</v>
      </c>
      <c r="E54" s="246">
        <f>IF(AE54="","",COUNTIF(AE$26:AE54,E$24))</f>
      </c>
      <c r="G54" s="73">
        <f>VLOOKUP($B54,'参加申込一覧表(様式A-3)'!$B$68:$AK$267,G$23,FALSE)</f>
        <v>0</v>
      </c>
      <c r="H54" s="60">
        <f t="shared" si="2"/>
      </c>
      <c r="I54" s="81">
        <f>VLOOKUP($B54,'参加申込一覧表(様式A-3)'!$B$68:$AK$267,I$23,FALSE)</f>
      </c>
      <c r="K54" s="73">
        <f>VLOOKUP($B54,'参加申込一覧表(様式A-3)'!$B$68:$AK$267,K$23,FALSE)</f>
        <v>0</v>
      </c>
      <c r="L54" s="81" t="str">
        <f>VLOOKUP($B54,'参加申込一覧表(様式A-3)'!$B$68:$AK$267,L$23,FALSE)</f>
        <v>・</v>
      </c>
      <c r="M54" s="81" t="str">
        <f>VLOOKUP($B54,'参加申込一覧表(様式A-3)'!$B$68:$AK$267,M$23,FALSE)</f>
        <v>・</v>
      </c>
      <c r="N54" s="81" t="str">
        <f>VLOOKUP($B54,'参加申込一覧表(様式A-3)'!$B$68:$AK$267,N$23,FALSE)</f>
        <v>・</v>
      </c>
      <c r="Q54" s="73">
        <f>VLOOKUP($B54,'参加申込一覧表(様式A-3)'!$B$68:$AK$267,Q$23,FALSE)</f>
      </c>
      <c r="R54" s="81" t="str">
        <f>VLOOKUP($B54,'参加申込一覧表(様式A-3)'!$B$68:$AK$267,R$23,FALSE)</f>
        <v>　</v>
      </c>
      <c r="S54" s="81" t="str">
        <f>VLOOKUP($B54,'参加申込一覧表(様式A-3)'!$B$68:$AK$267,S$23,FALSE)</f>
        <v>　</v>
      </c>
      <c r="U54" s="83">
        <f>'参加申込一覧表(様式A-3)'!J$60</f>
      </c>
      <c r="V54" s="60">
        <v>30</v>
      </c>
      <c r="W54" s="73">
        <f>VLOOKUP($B54,'参加申込一覧表(様式A-3)'!$B$68:$AK$267,W$23,FALSE)</f>
        <v>0</v>
      </c>
      <c r="X54" s="60">
        <f t="shared" si="3"/>
        <v>12</v>
      </c>
      <c r="Y54" s="60">
        <f t="shared" si="4"/>
      </c>
      <c r="AC54" s="60">
        <f t="shared" si="5"/>
        <v>0</v>
      </c>
      <c r="AD54" s="60">
        <f t="shared" si="6"/>
        <v>0</v>
      </c>
      <c r="AE54" s="254">
        <f t="shared" si="9"/>
      </c>
    </row>
    <row r="55" spans="1:31" ht="13.5">
      <c r="A55" s="60">
        <v>30</v>
      </c>
      <c r="B55">
        <f>B54</f>
        <v>10</v>
      </c>
      <c r="C55" s="60">
        <f t="shared" si="8"/>
        <v>3</v>
      </c>
      <c r="D55" s="245">
        <f>VLOOKUP($B55,'参加申込一覧表(様式A-3)'!$B$68:$AK$267,D$24,FALSE)</f>
        <v>0</v>
      </c>
      <c r="E55" s="246">
        <f>IF(AE55="","",COUNTIF(AE$26:AE55,E$24))</f>
      </c>
      <c r="G55" s="73">
        <f>VLOOKUP($B55,'参加申込一覧表(様式A-3)'!$B$68:$AK$267,G$24,FALSE)</f>
        <v>0</v>
      </c>
      <c r="H55" s="60">
        <f t="shared" si="2"/>
      </c>
      <c r="I55" s="81">
        <f>VLOOKUP($B55,'参加申込一覧表(様式A-3)'!$B$68:$AK$267,I$24,FALSE)</f>
      </c>
      <c r="K55" s="73">
        <f>VLOOKUP($B55,'参加申込一覧表(様式A-3)'!$B$68:$AK$267,K$24,FALSE)</f>
        <v>0</v>
      </c>
      <c r="L55" s="81" t="str">
        <f>VLOOKUP($B55,'参加申込一覧表(様式A-3)'!$B$68:$AK$267,L$24,FALSE)</f>
        <v>・</v>
      </c>
      <c r="M55" s="81" t="str">
        <f>VLOOKUP($B55,'参加申込一覧表(様式A-3)'!$B$68:$AK$267,M$24,FALSE)</f>
        <v>・</v>
      </c>
      <c r="N55" s="81" t="str">
        <f>VLOOKUP($B55,'参加申込一覧表(様式A-3)'!$B$68:$AK$267,N$24,FALSE)</f>
        <v>・</v>
      </c>
      <c r="Q55" s="73">
        <f>VLOOKUP($B55,'参加申込一覧表(様式A-3)'!$B$68:$AK$267,Q$24,FALSE)</f>
      </c>
      <c r="R55" s="81" t="str">
        <f>VLOOKUP($B55,'参加申込一覧表(様式A-3)'!$B$68:$AK$267,R$24,FALSE)</f>
        <v>　</v>
      </c>
      <c r="S55" s="81" t="str">
        <f>VLOOKUP($B55,'参加申込一覧表(様式A-3)'!$B$68:$AK$267,S$24,FALSE)</f>
        <v>　</v>
      </c>
      <c r="U55" s="83">
        <f>'参加申込一覧表(様式A-3)'!J$60</f>
      </c>
      <c r="V55" s="60">
        <v>30</v>
      </c>
      <c r="W55" s="73">
        <f>VLOOKUP($B55,'参加申込一覧表(様式A-3)'!$B$68:$AK$267,W$24,FALSE)</f>
        <v>0</v>
      </c>
      <c r="X55" s="60">
        <f t="shared" si="3"/>
        <v>12</v>
      </c>
      <c r="Y55" s="60">
        <f t="shared" si="4"/>
      </c>
      <c r="AC55" s="60">
        <f t="shared" si="5"/>
        <v>0</v>
      </c>
      <c r="AD55" s="60">
        <f t="shared" si="6"/>
        <v>0</v>
      </c>
      <c r="AE55" s="254">
        <f t="shared" si="9"/>
      </c>
    </row>
    <row r="56" spans="1:31" ht="13.5">
      <c r="A56" s="60">
        <v>31</v>
      </c>
      <c r="B56">
        <f>B53+1</f>
        <v>11</v>
      </c>
      <c r="C56" s="60">
        <f t="shared" si="8"/>
        <v>1</v>
      </c>
      <c r="D56" s="245">
        <f>VLOOKUP($B56,'参加申込一覧表(様式A-3)'!$B$68:$AK$267,D$22,FALSE)</f>
        <v>0</v>
      </c>
      <c r="E56" s="246">
        <f>IF(AE56="","",COUNTIF(AE$26:AE56,E$24))</f>
      </c>
      <c r="G56" s="73">
        <f>VLOOKUP($B56,'参加申込一覧表(様式A-3)'!$B$68:$AK$267,G$22,FALSE)</f>
        <v>0</v>
      </c>
      <c r="H56" s="60">
        <f t="shared" si="2"/>
      </c>
      <c r="I56" s="81">
        <f>VLOOKUP($B56,'参加申込一覧表(様式A-3)'!$B$68:$AK$267,I$22,FALSE)</f>
      </c>
      <c r="K56" s="73">
        <f>VLOOKUP($B56,'参加申込一覧表(様式A-3)'!$B$68:$AK$267,K$22,FALSE)</f>
        <v>0</v>
      </c>
      <c r="L56" s="81" t="str">
        <f>VLOOKUP($B56,'参加申込一覧表(様式A-3)'!$B$68:$AK$267,L$22,FALSE)</f>
        <v>・</v>
      </c>
      <c r="M56" s="81" t="str">
        <f>VLOOKUP($B56,'参加申込一覧表(様式A-3)'!$B$68:$AK$267,M$22,FALSE)</f>
        <v>・</v>
      </c>
      <c r="N56" s="81" t="str">
        <f>VLOOKUP($B56,'参加申込一覧表(様式A-3)'!$B$68:$AK$267,N$22,FALSE)</f>
        <v>・</v>
      </c>
      <c r="Q56" s="73">
        <f>VLOOKUP($B56,'参加申込一覧表(様式A-3)'!$B$68:$AK$267,$Q$22,FALSE)</f>
      </c>
      <c r="R56" s="81" t="str">
        <f>VLOOKUP($B56,'参加申込一覧表(様式A-3)'!$B$68:$AK$267,R$22,FALSE)</f>
        <v>　</v>
      </c>
      <c r="S56" s="81" t="str">
        <f>VLOOKUP($B56,'参加申込一覧表(様式A-3)'!$B$68:$AK$267,S$22,FALSE)</f>
        <v>　</v>
      </c>
      <c r="U56" s="83">
        <f>'参加申込一覧表(様式A-3)'!J$60</f>
      </c>
      <c r="V56" s="60">
        <v>30</v>
      </c>
      <c r="W56" s="73">
        <f>VLOOKUP($B56,'参加申込一覧表(様式A-3)'!$B$68:$AK$267,W$22,FALSE)</f>
        <v>0</v>
      </c>
      <c r="X56" s="60">
        <f t="shared" si="3"/>
        <v>12</v>
      </c>
      <c r="Y56" s="60">
        <f t="shared" si="4"/>
      </c>
      <c r="AC56" s="60">
        <f t="shared" si="5"/>
        <v>0</v>
      </c>
      <c r="AD56" s="60">
        <f t="shared" si="6"/>
        <v>0</v>
      </c>
      <c r="AE56" s="254">
        <f t="shared" si="9"/>
      </c>
    </row>
    <row r="57" spans="1:31" ht="13.5">
      <c r="A57" s="60">
        <v>32</v>
      </c>
      <c r="B57">
        <f>B56</f>
        <v>11</v>
      </c>
      <c r="C57" s="60">
        <f t="shared" si="8"/>
        <v>2</v>
      </c>
      <c r="D57" s="245">
        <f>VLOOKUP($B57,'参加申込一覧表(様式A-3)'!$B$68:$AK$267,D$23,FALSE)</f>
        <v>0</v>
      </c>
      <c r="E57" s="246">
        <f>IF(AE57="","",COUNTIF(AE$26:AE57,E$24))</f>
      </c>
      <c r="G57" s="73">
        <f>VLOOKUP($B57,'参加申込一覧表(様式A-3)'!$B$68:$AK$267,G$23,FALSE)</f>
        <v>0</v>
      </c>
      <c r="H57" s="60">
        <f t="shared" si="2"/>
      </c>
      <c r="I57" s="81">
        <f>VLOOKUP($B57,'参加申込一覧表(様式A-3)'!$B$68:$AK$267,I$23,FALSE)</f>
      </c>
      <c r="K57" s="73">
        <f>VLOOKUP($B57,'参加申込一覧表(様式A-3)'!$B$68:$AK$267,K$23,FALSE)</f>
        <v>0</v>
      </c>
      <c r="L57" s="81" t="str">
        <f>VLOOKUP($B57,'参加申込一覧表(様式A-3)'!$B$68:$AK$267,L$23,FALSE)</f>
        <v>・</v>
      </c>
      <c r="M57" s="81" t="str">
        <f>VLOOKUP($B57,'参加申込一覧表(様式A-3)'!$B$68:$AK$267,M$23,FALSE)</f>
        <v>・</v>
      </c>
      <c r="N57" s="81" t="str">
        <f>VLOOKUP($B57,'参加申込一覧表(様式A-3)'!$B$68:$AK$267,N$23,FALSE)</f>
        <v>・</v>
      </c>
      <c r="Q57" s="73">
        <f>VLOOKUP($B57,'参加申込一覧表(様式A-3)'!$B$68:$AK$267,Q$23,FALSE)</f>
      </c>
      <c r="R57" s="81" t="str">
        <f>VLOOKUP($B57,'参加申込一覧表(様式A-3)'!$B$68:$AK$267,R$23,FALSE)</f>
        <v>　</v>
      </c>
      <c r="S57" s="81" t="str">
        <f>VLOOKUP($B57,'参加申込一覧表(様式A-3)'!$B$68:$AK$267,S$23,FALSE)</f>
        <v>　</v>
      </c>
      <c r="U57" s="83">
        <f>'参加申込一覧表(様式A-3)'!J$60</f>
      </c>
      <c r="V57" s="60">
        <v>30</v>
      </c>
      <c r="W57" s="73">
        <f>VLOOKUP($B57,'参加申込一覧表(様式A-3)'!$B$68:$AK$267,W$23,FALSE)</f>
        <v>0</v>
      </c>
      <c r="X57" s="60">
        <f t="shared" si="3"/>
        <v>12</v>
      </c>
      <c r="Y57" s="60">
        <f t="shared" si="4"/>
      </c>
      <c r="AC57" s="60">
        <f t="shared" si="5"/>
        <v>0</v>
      </c>
      <c r="AD57" s="60">
        <f t="shared" si="6"/>
        <v>0</v>
      </c>
      <c r="AE57" s="254">
        <f t="shared" si="9"/>
      </c>
    </row>
    <row r="58" spans="1:31" ht="13.5">
      <c r="A58" s="60">
        <v>33</v>
      </c>
      <c r="B58">
        <f>B57</f>
        <v>11</v>
      </c>
      <c r="C58" s="60">
        <f t="shared" si="8"/>
        <v>3</v>
      </c>
      <c r="D58" s="245">
        <f>VLOOKUP($B58,'参加申込一覧表(様式A-3)'!$B$68:$AK$267,D$24,FALSE)</f>
        <v>0</v>
      </c>
      <c r="E58" s="246">
        <f>IF(AE58="","",COUNTIF(AE$26:AE58,E$24))</f>
      </c>
      <c r="G58" s="73">
        <f>VLOOKUP($B58,'参加申込一覧表(様式A-3)'!$B$68:$AK$267,G$24,FALSE)</f>
        <v>0</v>
      </c>
      <c r="H58" s="60">
        <f aca="true" t="shared" si="10" ref="H58:H86">IF(AND(I58&lt;&gt;"",R58&lt;&gt;""),0,"")</f>
      </c>
      <c r="I58" s="81">
        <f>VLOOKUP($B58,'参加申込一覧表(様式A-3)'!$B$68:$AK$267,I$24,FALSE)</f>
      </c>
      <c r="K58" s="73">
        <f>VLOOKUP($B58,'参加申込一覧表(様式A-3)'!$B$68:$AK$267,K$24,FALSE)</f>
        <v>0</v>
      </c>
      <c r="L58" s="81" t="str">
        <f>VLOOKUP($B58,'参加申込一覧表(様式A-3)'!$B$68:$AK$267,L$24,FALSE)</f>
        <v>・</v>
      </c>
      <c r="M58" s="81" t="str">
        <f>VLOOKUP($B58,'参加申込一覧表(様式A-3)'!$B$68:$AK$267,M$24,FALSE)</f>
        <v>・</v>
      </c>
      <c r="N58" s="81" t="str">
        <f>VLOOKUP($B58,'参加申込一覧表(様式A-3)'!$B$68:$AK$267,N$24,FALSE)</f>
        <v>・</v>
      </c>
      <c r="Q58" s="73">
        <f>VLOOKUP($B58,'参加申込一覧表(様式A-3)'!$B$68:$AK$267,Q$24,FALSE)</f>
      </c>
      <c r="R58" s="81" t="str">
        <f>VLOOKUP($B58,'参加申込一覧表(様式A-3)'!$B$68:$AK$267,R$24,FALSE)</f>
        <v>　</v>
      </c>
      <c r="S58" s="81" t="str">
        <f>VLOOKUP($B58,'参加申込一覧表(様式A-3)'!$B$68:$AK$267,S$24,FALSE)</f>
        <v>　</v>
      </c>
      <c r="U58" s="83">
        <f>'参加申込一覧表(様式A-3)'!J$60</f>
      </c>
      <c r="V58" s="60">
        <v>30</v>
      </c>
      <c r="W58" s="73">
        <f>VLOOKUP($B58,'参加申込一覧表(様式A-3)'!$B$68:$AK$267,W$24,FALSE)</f>
        <v>0</v>
      </c>
      <c r="X58" s="60">
        <f aca="true" t="shared" si="11" ref="X58:X86">12+W58</f>
        <v>12</v>
      </c>
      <c r="Y58" s="60">
        <f aca="true" t="shared" si="12" ref="Y58:Y86">Q58</f>
      </c>
      <c r="AC58" s="60">
        <f aca="true" t="shared" si="13" ref="AC58:AC86">K58</f>
        <v>0</v>
      </c>
      <c r="AD58" s="60">
        <f aca="true" t="shared" si="14" ref="AD58:AD86">AC58</f>
        <v>0</v>
      </c>
      <c r="AE58" s="254">
        <f t="shared" si="9"/>
      </c>
    </row>
    <row r="59" spans="1:31" ht="13.5">
      <c r="A59" s="60">
        <v>34</v>
      </c>
      <c r="B59">
        <f>B56+1</f>
        <v>12</v>
      </c>
      <c r="C59" s="60">
        <f t="shared" si="8"/>
        <v>1</v>
      </c>
      <c r="D59" s="245">
        <f>VLOOKUP($B59,'参加申込一覧表(様式A-3)'!$B$68:$AK$267,D$22,FALSE)</f>
        <v>0</v>
      </c>
      <c r="E59" s="246">
        <f>IF(AE59="","",COUNTIF(AE$26:AE59,E$24))</f>
      </c>
      <c r="G59" s="73">
        <f>VLOOKUP($B59,'参加申込一覧表(様式A-3)'!$B$68:$AK$267,G$22,FALSE)</f>
        <v>0</v>
      </c>
      <c r="H59" s="60">
        <f t="shared" si="10"/>
      </c>
      <c r="I59" s="81">
        <f>VLOOKUP($B59,'参加申込一覧表(様式A-3)'!$B$68:$AK$267,I$22,FALSE)</f>
      </c>
      <c r="K59" s="73">
        <f>VLOOKUP($B59,'参加申込一覧表(様式A-3)'!$B$68:$AK$267,K$22,FALSE)</f>
        <v>0</v>
      </c>
      <c r="L59" s="81" t="str">
        <f>VLOOKUP($B59,'参加申込一覧表(様式A-3)'!$B$68:$AK$267,L$22,FALSE)</f>
        <v>・</v>
      </c>
      <c r="M59" s="81" t="str">
        <f>VLOOKUP($B59,'参加申込一覧表(様式A-3)'!$B$68:$AK$267,M$22,FALSE)</f>
        <v>・</v>
      </c>
      <c r="N59" s="81" t="str">
        <f>VLOOKUP($B59,'参加申込一覧表(様式A-3)'!$B$68:$AK$267,N$22,FALSE)</f>
        <v>・</v>
      </c>
      <c r="Q59" s="73">
        <f>VLOOKUP($B59,'参加申込一覧表(様式A-3)'!$B$68:$AK$267,$Q$22,FALSE)</f>
      </c>
      <c r="R59" s="81" t="str">
        <f>VLOOKUP($B59,'参加申込一覧表(様式A-3)'!$B$68:$AK$267,R$22,FALSE)</f>
        <v>　</v>
      </c>
      <c r="S59" s="81" t="str">
        <f>VLOOKUP($B59,'参加申込一覧表(様式A-3)'!$B$68:$AK$267,S$22,FALSE)</f>
        <v>　</v>
      </c>
      <c r="U59" s="83">
        <f>'参加申込一覧表(様式A-3)'!J$60</f>
      </c>
      <c r="V59" s="60">
        <v>30</v>
      </c>
      <c r="W59" s="73">
        <f>VLOOKUP($B59,'参加申込一覧表(様式A-3)'!$B$68:$AK$267,W$22,FALSE)</f>
        <v>0</v>
      </c>
      <c r="X59" s="60">
        <f t="shared" si="11"/>
        <v>12</v>
      </c>
      <c r="Y59" s="60">
        <f t="shared" si="12"/>
      </c>
      <c r="AC59" s="60">
        <f t="shared" si="13"/>
        <v>0</v>
      </c>
      <c r="AD59" s="60">
        <f t="shared" si="14"/>
        <v>0</v>
      </c>
      <c r="AE59" s="254">
        <f t="shared" si="9"/>
      </c>
    </row>
    <row r="60" spans="1:31" ht="13.5">
      <c r="A60" s="60">
        <v>35</v>
      </c>
      <c r="B60">
        <f>B59</f>
        <v>12</v>
      </c>
      <c r="C60" s="60">
        <f t="shared" si="8"/>
        <v>2</v>
      </c>
      <c r="D60" s="245">
        <f>VLOOKUP($B60,'参加申込一覧表(様式A-3)'!$B$68:$AK$267,D$23,FALSE)</f>
        <v>0</v>
      </c>
      <c r="E60" s="246">
        <f>IF(AE60="","",COUNTIF(AE$26:AE60,E$24))</f>
      </c>
      <c r="G60" s="73">
        <f>VLOOKUP($B60,'参加申込一覧表(様式A-3)'!$B$68:$AK$267,G$23,FALSE)</f>
        <v>0</v>
      </c>
      <c r="H60" s="60">
        <f t="shared" si="10"/>
      </c>
      <c r="I60" s="81">
        <f>VLOOKUP($B60,'参加申込一覧表(様式A-3)'!$B$68:$AK$267,I$23,FALSE)</f>
      </c>
      <c r="K60" s="73">
        <f>VLOOKUP($B60,'参加申込一覧表(様式A-3)'!$B$68:$AK$267,K$23,FALSE)</f>
        <v>0</v>
      </c>
      <c r="L60" s="81" t="str">
        <f>VLOOKUP($B60,'参加申込一覧表(様式A-3)'!$B$68:$AK$267,L$23,FALSE)</f>
        <v>・</v>
      </c>
      <c r="M60" s="81" t="str">
        <f>VLOOKUP($B60,'参加申込一覧表(様式A-3)'!$B$68:$AK$267,M$23,FALSE)</f>
        <v>・</v>
      </c>
      <c r="N60" s="81" t="str">
        <f>VLOOKUP($B60,'参加申込一覧表(様式A-3)'!$B$68:$AK$267,N$23,FALSE)</f>
        <v>・</v>
      </c>
      <c r="Q60" s="73">
        <f>VLOOKUP($B60,'参加申込一覧表(様式A-3)'!$B$68:$AK$267,Q$23,FALSE)</f>
      </c>
      <c r="R60" s="81" t="str">
        <f>VLOOKUP($B60,'参加申込一覧表(様式A-3)'!$B$68:$AK$267,R$23,FALSE)</f>
        <v>　</v>
      </c>
      <c r="S60" s="81" t="str">
        <f>VLOOKUP($B60,'参加申込一覧表(様式A-3)'!$B$68:$AK$267,S$23,FALSE)</f>
        <v>　</v>
      </c>
      <c r="U60" s="83">
        <f>'参加申込一覧表(様式A-3)'!J$60</f>
      </c>
      <c r="V60" s="60">
        <v>30</v>
      </c>
      <c r="W60" s="73">
        <f>VLOOKUP($B60,'参加申込一覧表(様式A-3)'!$B$68:$AK$267,W$23,FALSE)</f>
        <v>0</v>
      </c>
      <c r="X60" s="60">
        <f t="shared" si="11"/>
        <v>12</v>
      </c>
      <c r="Y60" s="60">
        <f t="shared" si="12"/>
      </c>
      <c r="AC60" s="60">
        <f t="shared" si="13"/>
        <v>0</v>
      </c>
      <c r="AD60" s="60">
        <f t="shared" si="14"/>
        <v>0</v>
      </c>
      <c r="AE60" s="254">
        <f t="shared" si="9"/>
      </c>
    </row>
    <row r="61" spans="1:31" ht="13.5">
      <c r="A61" s="60">
        <v>36</v>
      </c>
      <c r="B61">
        <f>B60</f>
        <v>12</v>
      </c>
      <c r="C61" s="60">
        <f t="shared" si="8"/>
        <v>3</v>
      </c>
      <c r="D61" s="245">
        <f>VLOOKUP($B61,'参加申込一覧表(様式A-3)'!$B$68:$AK$267,D$24,FALSE)</f>
        <v>0</v>
      </c>
      <c r="E61" s="246">
        <f>IF(AE61="","",COUNTIF(AE$26:AE61,E$24))</f>
      </c>
      <c r="G61" s="73">
        <f>VLOOKUP($B61,'参加申込一覧表(様式A-3)'!$B$68:$AK$267,G$24,FALSE)</f>
        <v>0</v>
      </c>
      <c r="H61" s="60">
        <f t="shared" si="10"/>
      </c>
      <c r="I61" s="81">
        <f>VLOOKUP($B61,'参加申込一覧表(様式A-3)'!$B$68:$AK$267,I$24,FALSE)</f>
      </c>
      <c r="K61" s="73">
        <f>VLOOKUP($B61,'参加申込一覧表(様式A-3)'!$B$68:$AK$267,K$24,FALSE)</f>
        <v>0</v>
      </c>
      <c r="L61" s="81" t="str">
        <f>VLOOKUP($B61,'参加申込一覧表(様式A-3)'!$B$68:$AK$267,L$24,FALSE)</f>
        <v>・</v>
      </c>
      <c r="M61" s="81" t="str">
        <f>VLOOKUP($B61,'参加申込一覧表(様式A-3)'!$B$68:$AK$267,M$24,FALSE)</f>
        <v>・</v>
      </c>
      <c r="N61" s="81" t="str">
        <f>VLOOKUP($B61,'参加申込一覧表(様式A-3)'!$B$68:$AK$267,N$24,FALSE)</f>
        <v>・</v>
      </c>
      <c r="Q61" s="73">
        <f>VLOOKUP($B61,'参加申込一覧表(様式A-3)'!$B$68:$AK$267,Q$24,FALSE)</f>
      </c>
      <c r="R61" s="81" t="str">
        <f>VLOOKUP($B61,'参加申込一覧表(様式A-3)'!$B$68:$AK$267,R$24,FALSE)</f>
        <v>　</v>
      </c>
      <c r="S61" s="81" t="str">
        <f>VLOOKUP($B61,'参加申込一覧表(様式A-3)'!$B$68:$AK$267,S$24,FALSE)</f>
        <v>　</v>
      </c>
      <c r="U61" s="83">
        <f>'参加申込一覧表(様式A-3)'!J$60</f>
      </c>
      <c r="V61" s="60">
        <v>30</v>
      </c>
      <c r="W61" s="73">
        <f>VLOOKUP($B61,'参加申込一覧表(様式A-3)'!$B$68:$AK$267,W$24,FALSE)</f>
        <v>0</v>
      </c>
      <c r="X61" s="60">
        <f t="shared" si="11"/>
        <v>12</v>
      </c>
      <c r="Y61" s="60">
        <f t="shared" si="12"/>
      </c>
      <c r="AC61" s="60">
        <f t="shared" si="13"/>
        <v>0</v>
      </c>
      <c r="AD61" s="60">
        <f t="shared" si="14"/>
        <v>0</v>
      </c>
      <c r="AE61" s="254">
        <f t="shared" si="9"/>
      </c>
    </row>
    <row r="62" spans="1:31" ht="13.5">
      <c r="A62" s="60">
        <v>37</v>
      </c>
      <c r="B62">
        <f>B59+1</f>
        <v>13</v>
      </c>
      <c r="C62" s="60">
        <f t="shared" si="8"/>
        <v>1</v>
      </c>
      <c r="D62" s="245">
        <f>VLOOKUP($B62,'参加申込一覧表(様式A-3)'!$B$68:$AK$267,D$22,FALSE)</f>
        <v>0</v>
      </c>
      <c r="E62" s="246">
        <f>IF(AE62="","",COUNTIF(AE$26:AE62,E$24))</f>
      </c>
      <c r="G62" s="73">
        <f>VLOOKUP($B62,'参加申込一覧表(様式A-3)'!$B$68:$AK$267,G$22,FALSE)</f>
        <v>0</v>
      </c>
      <c r="H62" s="60">
        <f t="shared" si="10"/>
      </c>
      <c r="I62" s="81">
        <f>VLOOKUP($B62,'参加申込一覧表(様式A-3)'!$B$68:$AK$267,I$22,FALSE)</f>
      </c>
      <c r="K62" s="73">
        <f>VLOOKUP($B62,'参加申込一覧表(様式A-3)'!$B$68:$AK$267,K$22,FALSE)</f>
        <v>0</v>
      </c>
      <c r="L62" s="81" t="str">
        <f>VLOOKUP($B62,'参加申込一覧表(様式A-3)'!$B$68:$AK$267,L$22,FALSE)</f>
        <v>・</v>
      </c>
      <c r="M62" s="81" t="str">
        <f>VLOOKUP($B62,'参加申込一覧表(様式A-3)'!$B$68:$AK$267,M$22,FALSE)</f>
        <v>・</v>
      </c>
      <c r="N62" s="81" t="str">
        <f>VLOOKUP($B62,'参加申込一覧表(様式A-3)'!$B$68:$AK$267,N$22,FALSE)</f>
        <v>・</v>
      </c>
      <c r="Q62" s="73">
        <f>VLOOKUP($B62,'参加申込一覧表(様式A-3)'!$B$68:$AK$267,$Q$22,FALSE)</f>
      </c>
      <c r="R62" s="81" t="str">
        <f>VLOOKUP($B62,'参加申込一覧表(様式A-3)'!$B$68:$AK$267,R$22,FALSE)</f>
        <v>　</v>
      </c>
      <c r="S62" s="81" t="str">
        <f>VLOOKUP($B62,'参加申込一覧表(様式A-3)'!$B$68:$AK$267,S$22,FALSE)</f>
        <v>　</v>
      </c>
      <c r="U62" s="83">
        <f>'参加申込一覧表(様式A-3)'!J$60</f>
      </c>
      <c r="V62" s="60">
        <v>30</v>
      </c>
      <c r="W62" s="73">
        <f>VLOOKUP($B62,'参加申込一覧表(様式A-3)'!$B$68:$AK$267,W$22,FALSE)</f>
        <v>0</v>
      </c>
      <c r="X62" s="60">
        <f t="shared" si="11"/>
        <v>12</v>
      </c>
      <c r="Y62" s="60">
        <f t="shared" si="12"/>
      </c>
      <c r="AC62" s="60">
        <f t="shared" si="13"/>
        <v>0</v>
      </c>
      <c r="AD62" s="60">
        <f t="shared" si="14"/>
        <v>0</v>
      </c>
      <c r="AE62" s="254">
        <f t="shared" si="9"/>
      </c>
    </row>
    <row r="63" spans="1:31" ht="13.5">
      <c r="A63" s="60">
        <v>38</v>
      </c>
      <c r="B63">
        <f>B62</f>
        <v>13</v>
      </c>
      <c r="C63" s="60">
        <f t="shared" si="8"/>
        <v>2</v>
      </c>
      <c r="D63" s="245">
        <f>VLOOKUP($B63,'参加申込一覧表(様式A-3)'!$B$68:$AK$267,D$23,FALSE)</f>
        <v>0</v>
      </c>
      <c r="E63" s="246">
        <f>IF(AE63="","",COUNTIF(AE$26:AE63,E$24))</f>
      </c>
      <c r="G63" s="73">
        <f>VLOOKUP($B63,'参加申込一覧表(様式A-3)'!$B$68:$AK$267,G$23,FALSE)</f>
        <v>0</v>
      </c>
      <c r="H63" s="60">
        <f t="shared" si="10"/>
      </c>
      <c r="I63" s="81">
        <f>VLOOKUP($B63,'参加申込一覧表(様式A-3)'!$B$68:$AK$267,I$23,FALSE)</f>
      </c>
      <c r="K63" s="73">
        <f>VLOOKUP($B63,'参加申込一覧表(様式A-3)'!$B$68:$AK$267,K$23,FALSE)</f>
        <v>0</v>
      </c>
      <c r="L63" s="81" t="str">
        <f>VLOOKUP($B63,'参加申込一覧表(様式A-3)'!$B$68:$AK$267,L$23,FALSE)</f>
        <v>・</v>
      </c>
      <c r="M63" s="81" t="str">
        <f>VLOOKUP($B63,'参加申込一覧表(様式A-3)'!$B$68:$AK$267,M$23,FALSE)</f>
        <v>・</v>
      </c>
      <c r="N63" s="81" t="str">
        <f>VLOOKUP($B63,'参加申込一覧表(様式A-3)'!$B$68:$AK$267,N$23,FALSE)</f>
        <v>・</v>
      </c>
      <c r="Q63" s="73">
        <f>VLOOKUP($B63,'参加申込一覧表(様式A-3)'!$B$68:$AK$267,Q$23,FALSE)</f>
      </c>
      <c r="R63" s="81" t="str">
        <f>VLOOKUP($B63,'参加申込一覧表(様式A-3)'!$B$68:$AK$267,R$23,FALSE)</f>
        <v>　</v>
      </c>
      <c r="S63" s="81" t="str">
        <f>VLOOKUP($B63,'参加申込一覧表(様式A-3)'!$B$68:$AK$267,S$23,FALSE)</f>
        <v>　</v>
      </c>
      <c r="U63" s="83">
        <f>'参加申込一覧表(様式A-3)'!J$60</f>
      </c>
      <c r="V63" s="60">
        <v>30</v>
      </c>
      <c r="W63" s="73">
        <f>VLOOKUP($B63,'参加申込一覧表(様式A-3)'!$B$68:$AK$267,W$23,FALSE)</f>
        <v>0</v>
      </c>
      <c r="X63" s="60">
        <f t="shared" si="11"/>
        <v>12</v>
      </c>
      <c r="Y63" s="60">
        <f t="shared" si="12"/>
      </c>
      <c r="AC63" s="60">
        <f t="shared" si="13"/>
        <v>0</v>
      </c>
      <c r="AD63" s="60">
        <f t="shared" si="14"/>
        <v>0</v>
      </c>
      <c r="AE63" s="254">
        <f t="shared" si="9"/>
      </c>
    </row>
    <row r="64" spans="1:31" ht="13.5">
      <c r="A64" s="60">
        <v>39</v>
      </c>
      <c r="B64">
        <f>B63</f>
        <v>13</v>
      </c>
      <c r="C64" s="60">
        <f t="shared" si="8"/>
        <v>3</v>
      </c>
      <c r="D64" s="245">
        <f>VLOOKUP($B64,'参加申込一覧表(様式A-3)'!$B$68:$AK$267,D$24,FALSE)</f>
        <v>0</v>
      </c>
      <c r="E64" s="246">
        <f>IF(AE64="","",COUNTIF(AE$26:AE64,E$24))</f>
      </c>
      <c r="G64" s="73">
        <f>VLOOKUP($B64,'参加申込一覧表(様式A-3)'!$B$68:$AK$267,G$24,FALSE)</f>
        <v>0</v>
      </c>
      <c r="H64" s="60">
        <f t="shared" si="10"/>
      </c>
      <c r="I64" s="81">
        <f>VLOOKUP($B64,'参加申込一覧表(様式A-3)'!$B$68:$AK$267,I$24,FALSE)</f>
      </c>
      <c r="K64" s="73">
        <f>VLOOKUP($B64,'参加申込一覧表(様式A-3)'!$B$68:$AK$267,K$24,FALSE)</f>
        <v>0</v>
      </c>
      <c r="L64" s="81" t="str">
        <f>VLOOKUP($B64,'参加申込一覧表(様式A-3)'!$B$68:$AK$267,L$24,FALSE)</f>
        <v>・</v>
      </c>
      <c r="M64" s="81" t="str">
        <f>VLOOKUP($B64,'参加申込一覧表(様式A-3)'!$B$68:$AK$267,M$24,FALSE)</f>
        <v>・</v>
      </c>
      <c r="N64" s="81" t="str">
        <f>VLOOKUP($B64,'参加申込一覧表(様式A-3)'!$B$68:$AK$267,N$24,FALSE)</f>
        <v>・</v>
      </c>
      <c r="Q64" s="73">
        <f>VLOOKUP($B64,'参加申込一覧表(様式A-3)'!$B$68:$AK$267,Q$24,FALSE)</f>
      </c>
      <c r="R64" s="81" t="str">
        <f>VLOOKUP($B64,'参加申込一覧表(様式A-3)'!$B$68:$AK$267,R$24,FALSE)</f>
        <v>　</v>
      </c>
      <c r="S64" s="81" t="str">
        <f>VLOOKUP($B64,'参加申込一覧表(様式A-3)'!$B$68:$AK$267,S$24,FALSE)</f>
        <v>　</v>
      </c>
      <c r="U64" s="83">
        <f>'参加申込一覧表(様式A-3)'!J$60</f>
      </c>
      <c r="V64" s="60">
        <v>30</v>
      </c>
      <c r="W64" s="73">
        <f>VLOOKUP($B64,'参加申込一覧表(様式A-3)'!$B$68:$AK$267,W$24,FALSE)</f>
        <v>0</v>
      </c>
      <c r="X64" s="60">
        <f t="shared" si="11"/>
        <v>12</v>
      </c>
      <c r="Y64" s="60">
        <f t="shared" si="12"/>
      </c>
      <c r="AC64" s="60">
        <f t="shared" si="13"/>
        <v>0</v>
      </c>
      <c r="AD64" s="60">
        <f t="shared" si="14"/>
        <v>0</v>
      </c>
      <c r="AE64" s="254">
        <f t="shared" si="9"/>
      </c>
    </row>
    <row r="65" spans="1:31" ht="13.5">
      <c r="A65" s="60">
        <v>40</v>
      </c>
      <c r="B65">
        <f>B62+1</f>
        <v>14</v>
      </c>
      <c r="C65" s="60">
        <f t="shared" si="8"/>
        <v>1</v>
      </c>
      <c r="D65" s="245">
        <f>VLOOKUP($B65,'参加申込一覧表(様式A-3)'!$B$68:$AK$267,D$22,FALSE)</f>
        <v>0</v>
      </c>
      <c r="E65" s="246">
        <f>IF(AE65="","",COUNTIF(AE$26:AE65,E$24))</f>
      </c>
      <c r="G65" s="73">
        <f>VLOOKUP($B65,'参加申込一覧表(様式A-3)'!$B$68:$AK$267,G$22,FALSE)</f>
        <v>0</v>
      </c>
      <c r="H65" s="60">
        <f t="shared" si="10"/>
      </c>
      <c r="I65" s="81">
        <f>VLOOKUP($B65,'参加申込一覧表(様式A-3)'!$B$68:$AK$267,I$22,FALSE)</f>
      </c>
      <c r="K65" s="73">
        <f>VLOOKUP($B65,'参加申込一覧表(様式A-3)'!$B$68:$AK$267,K$22,FALSE)</f>
        <v>0</v>
      </c>
      <c r="L65" s="81" t="str">
        <f>VLOOKUP($B65,'参加申込一覧表(様式A-3)'!$B$68:$AK$267,L$22,FALSE)</f>
        <v>・</v>
      </c>
      <c r="M65" s="81" t="str">
        <f>VLOOKUP($B65,'参加申込一覧表(様式A-3)'!$B$68:$AK$267,M$22,FALSE)</f>
        <v>・</v>
      </c>
      <c r="N65" s="81" t="str">
        <f>VLOOKUP($B65,'参加申込一覧表(様式A-3)'!$B$68:$AK$267,N$22,FALSE)</f>
        <v>・</v>
      </c>
      <c r="Q65" s="73">
        <f>VLOOKUP($B65,'参加申込一覧表(様式A-3)'!$B$68:$AK$267,$Q$22,FALSE)</f>
      </c>
      <c r="R65" s="81" t="str">
        <f>VLOOKUP($B65,'参加申込一覧表(様式A-3)'!$B$68:$AK$267,R$22,FALSE)</f>
        <v>　</v>
      </c>
      <c r="S65" s="81" t="str">
        <f>VLOOKUP($B65,'参加申込一覧表(様式A-3)'!$B$68:$AK$267,S$22,FALSE)</f>
        <v>　</v>
      </c>
      <c r="U65" s="83">
        <f>'参加申込一覧表(様式A-3)'!J$60</f>
      </c>
      <c r="V65" s="60">
        <v>30</v>
      </c>
      <c r="W65" s="73">
        <f>VLOOKUP($B65,'参加申込一覧表(様式A-3)'!$B$68:$AK$267,W$22,FALSE)</f>
        <v>0</v>
      </c>
      <c r="X65" s="60">
        <f t="shared" si="11"/>
        <v>12</v>
      </c>
      <c r="Y65" s="60">
        <f t="shared" si="12"/>
      </c>
      <c r="AC65" s="60">
        <f t="shared" si="13"/>
        <v>0</v>
      </c>
      <c r="AD65" s="60">
        <f t="shared" si="14"/>
        <v>0</v>
      </c>
      <c r="AE65" s="254">
        <f t="shared" si="9"/>
      </c>
    </row>
    <row r="66" spans="1:31" ht="13.5">
      <c r="A66" s="60">
        <v>41</v>
      </c>
      <c r="B66">
        <f>B65</f>
        <v>14</v>
      </c>
      <c r="C66" s="60">
        <f t="shared" si="8"/>
        <v>2</v>
      </c>
      <c r="D66" s="245">
        <f>VLOOKUP($B66,'参加申込一覧表(様式A-3)'!$B$68:$AK$267,D$23,FALSE)</f>
        <v>0</v>
      </c>
      <c r="E66" s="246">
        <f>IF(AE66="","",COUNTIF(AE$26:AE66,E$24))</f>
      </c>
      <c r="G66" s="73">
        <f>VLOOKUP($B66,'参加申込一覧表(様式A-3)'!$B$68:$AK$267,G$23,FALSE)</f>
        <v>0</v>
      </c>
      <c r="H66" s="60">
        <f t="shared" si="10"/>
      </c>
      <c r="I66" s="81">
        <f>VLOOKUP($B66,'参加申込一覧表(様式A-3)'!$B$68:$AK$267,I$23,FALSE)</f>
      </c>
      <c r="K66" s="73">
        <f>VLOOKUP($B66,'参加申込一覧表(様式A-3)'!$B$68:$AK$267,K$23,FALSE)</f>
        <v>0</v>
      </c>
      <c r="L66" s="81" t="str">
        <f>VLOOKUP($B66,'参加申込一覧表(様式A-3)'!$B$68:$AK$267,L$23,FALSE)</f>
        <v>・</v>
      </c>
      <c r="M66" s="81" t="str">
        <f>VLOOKUP($B66,'参加申込一覧表(様式A-3)'!$B$68:$AK$267,M$23,FALSE)</f>
        <v>・</v>
      </c>
      <c r="N66" s="81" t="str">
        <f>VLOOKUP($B66,'参加申込一覧表(様式A-3)'!$B$68:$AK$267,N$23,FALSE)</f>
        <v>・</v>
      </c>
      <c r="Q66" s="73">
        <f>VLOOKUP($B66,'参加申込一覧表(様式A-3)'!$B$68:$AK$267,Q$23,FALSE)</f>
      </c>
      <c r="R66" s="81" t="str">
        <f>VLOOKUP($B66,'参加申込一覧表(様式A-3)'!$B$68:$AK$267,R$23,FALSE)</f>
        <v>　</v>
      </c>
      <c r="S66" s="81" t="str">
        <f>VLOOKUP($B66,'参加申込一覧表(様式A-3)'!$B$68:$AK$267,S$23,FALSE)</f>
        <v>　</v>
      </c>
      <c r="U66" s="83">
        <f>'参加申込一覧表(様式A-3)'!J$60</f>
      </c>
      <c r="V66" s="60">
        <v>30</v>
      </c>
      <c r="W66" s="73">
        <f>VLOOKUP($B66,'参加申込一覧表(様式A-3)'!$B$68:$AK$267,W$23,FALSE)</f>
        <v>0</v>
      </c>
      <c r="X66" s="60">
        <f t="shared" si="11"/>
        <v>12</v>
      </c>
      <c r="Y66" s="60">
        <f t="shared" si="12"/>
      </c>
      <c r="AC66" s="60">
        <f t="shared" si="13"/>
        <v>0</v>
      </c>
      <c r="AD66" s="60">
        <f t="shared" si="14"/>
        <v>0</v>
      </c>
      <c r="AE66" s="254">
        <f t="shared" si="9"/>
      </c>
    </row>
    <row r="67" spans="1:31" ht="13.5">
      <c r="A67" s="60">
        <v>42</v>
      </c>
      <c r="B67">
        <f>B66</f>
        <v>14</v>
      </c>
      <c r="C67" s="60">
        <f t="shared" si="8"/>
        <v>3</v>
      </c>
      <c r="D67" s="245">
        <f>VLOOKUP($B67,'参加申込一覧表(様式A-3)'!$B$68:$AK$267,D$24,FALSE)</f>
        <v>0</v>
      </c>
      <c r="E67" s="246">
        <f>IF(AE67="","",COUNTIF(AE$26:AE67,E$24))</f>
      </c>
      <c r="G67" s="73">
        <f>VLOOKUP($B67,'参加申込一覧表(様式A-3)'!$B$68:$AK$267,G$24,FALSE)</f>
        <v>0</v>
      </c>
      <c r="H67" s="60">
        <f t="shared" si="10"/>
      </c>
      <c r="I67" s="81">
        <f>VLOOKUP($B67,'参加申込一覧表(様式A-3)'!$B$68:$AK$267,I$24,FALSE)</f>
      </c>
      <c r="K67" s="73">
        <f>VLOOKUP($B67,'参加申込一覧表(様式A-3)'!$B$68:$AK$267,K$24,FALSE)</f>
        <v>0</v>
      </c>
      <c r="L67" s="81" t="str">
        <f>VLOOKUP($B67,'参加申込一覧表(様式A-3)'!$B$68:$AK$267,L$24,FALSE)</f>
        <v>・</v>
      </c>
      <c r="M67" s="81" t="str">
        <f>VLOOKUP($B67,'参加申込一覧表(様式A-3)'!$B$68:$AK$267,M$24,FALSE)</f>
        <v>・</v>
      </c>
      <c r="N67" s="81" t="str">
        <f>VLOOKUP($B67,'参加申込一覧表(様式A-3)'!$B$68:$AK$267,N$24,FALSE)</f>
        <v>・</v>
      </c>
      <c r="Q67" s="73">
        <f>VLOOKUP($B67,'参加申込一覧表(様式A-3)'!$B$68:$AK$267,Q$24,FALSE)</f>
      </c>
      <c r="R67" s="81" t="str">
        <f>VLOOKUP($B67,'参加申込一覧表(様式A-3)'!$B$68:$AK$267,R$24,FALSE)</f>
        <v>　</v>
      </c>
      <c r="S67" s="81" t="str">
        <f>VLOOKUP($B67,'参加申込一覧表(様式A-3)'!$B$68:$AK$267,S$24,FALSE)</f>
        <v>　</v>
      </c>
      <c r="U67" s="83">
        <f>'参加申込一覧表(様式A-3)'!J$60</f>
      </c>
      <c r="V67" s="60">
        <v>30</v>
      </c>
      <c r="W67" s="73">
        <f>VLOOKUP($B67,'参加申込一覧表(様式A-3)'!$B$68:$AK$267,W$24,FALSE)</f>
        <v>0</v>
      </c>
      <c r="X67" s="60">
        <f t="shared" si="11"/>
        <v>12</v>
      </c>
      <c r="Y67" s="60">
        <f t="shared" si="12"/>
      </c>
      <c r="AC67" s="60">
        <f t="shared" si="13"/>
        <v>0</v>
      </c>
      <c r="AD67" s="60">
        <f t="shared" si="14"/>
        <v>0</v>
      </c>
      <c r="AE67" s="254">
        <f t="shared" si="9"/>
      </c>
    </row>
    <row r="68" spans="1:31" ht="13.5">
      <c r="A68" s="60">
        <v>43</v>
      </c>
      <c r="B68">
        <f>B65+1</f>
        <v>15</v>
      </c>
      <c r="C68" s="60">
        <f t="shared" si="8"/>
        <v>1</v>
      </c>
      <c r="D68" s="245">
        <f>VLOOKUP($B68,'参加申込一覧表(様式A-3)'!$B$68:$AK$267,D$22,FALSE)</f>
        <v>0</v>
      </c>
      <c r="E68" s="246">
        <f>IF(AE68="","",COUNTIF(AE$26:AE68,E$24))</f>
      </c>
      <c r="G68" s="73">
        <f>VLOOKUP($B68,'参加申込一覧表(様式A-3)'!$B$68:$AK$267,G$22,FALSE)</f>
        <v>0</v>
      </c>
      <c r="H68" s="60">
        <f t="shared" si="10"/>
      </c>
      <c r="I68" s="81">
        <f>VLOOKUP($B68,'参加申込一覧表(様式A-3)'!$B$68:$AK$267,I$22,FALSE)</f>
      </c>
      <c r="K68" s="73">
        <f>VLOOKUP($B68,'参加申込一覧表(様式A-3)'!$B$68:$AK$267,K$22,FALSE)</f>
        <v>0</v>
      </c>
      <c r="L68" s="81" t="str">
        <f>VLOOKUP($B68,'参加申込一覧表(様式A-3)'!$B$68:$AK$267,L$22,FALSE)</f>
        <v>・</v>
      </c>
      <c r="M68" s="81" t="str">
        <f>VLOOKUP($B68,'参加申込一覧表(様式A-3)'!$B$68:$AK$267,M$22,FALSE)</f>
        <v>・</v>
      </c>
      <c r="N68" s="81" t="str">
        <f>VLOOKUP($B68,'参加申込一覧表(様式A-3)'!$B$68:$AK$267,N$22,FALSE)</f>
        <v>・</v>
      </c>
      <c r="Q68" s="73">
        <f>VLOOKUP($B68,'参加申込一覧表(様式A-3)'!$B$68:$AK$267,$Q$22,FALSE)</f>
      </c>
      <c r="R68" s="81" t="str">
        <f>VLOOKUP($B68,'参加申込一覧表(様式A-3)'!$B$68:$AK$267,R$22,FALSE)</f>
        <v>　</v>
      </c>
      <c r="S68" s="81" t="str">
        <f>VLOOKUP($B68,'参加申込一覧表(様式A-3)'!$B$68:$AK$267,S$22,FALSE)</f>
        <v>　</v>
      </c>
      <c r="U68" s="83">
        <f>'参加申込一覧表(様式A-3)'!J$60</f>
      </c>
      <c r="V68" s="60">
        <v>30</v>
      </c>
      <c r="W68" s="73">
        <f>VLOOKUP($B68,'参加申込一覧表(様式A-3)'!$B$68:$AK$267,W$22,FALSE)</f>
        <v>0</v>
      </c>
      <c r="X68" s="60">
        <f t="shared" si="11"/>
        <v>12</v>
      </c>
      <c r="Y68" s="60">
        <f t="shared" si="12"/>
      </c>
      <c r="AC68" s="60">
        <f t="shared" si="13"/>
        <v>0</v>
      </c>
      <c r="AD68" s="60">
        <f t="shared" si="14"/>
        <v>0</v>
      </c>
      <c r="AE68" s="254">
        <f t="shared" si="9"/>
      </c>
    </row>
    <row r="69" spans="1:31" ht="13.5">
      <c r="A69" s="60">
        <v>44</v>
      </c>
      <c r="B69">
        <f>B68</f>
        <v>15</v>
      </c>
      <c r="C69" s="60">
        <f t="shared" si="8"/>
        <v>2</v>
      </c>
      <c r="D69" s="245">
        <f>VLOOKUP($B69,'参加申込一覧表(様式A-3)'!$B$68:$AK$267,D$23,FALSE)</f>
        <v>0</v>
      </c>
      <c r="E69" s="246">
        <f>IF(AE69="","",COUNTIF(AE$26:AE69,E$24))</f>
      </c>
      <c r="G69" s="73">
        <f>VLOOKUP($B69,'参加申込一覧表(様式A-3)'!$B$68:$AK$267,G$23,FALSE)</f>
        <v>0</v>
      </c>
      <c r="H69" s="60">
        <f t="shared" si="10"/>
      </c>
      <c r="I69" s="81">
        <f>VLOOKUP($B69,'参加申込一覧表(様式A-3)'!$B$68:$AK$267,I$23,FALSE)</f>
      </c>
      <c r="K69" s="73">
        <f>VLOOKUP($B69,'参加申込一覧表(様式A-3)'!$B$68:$AK$267,K$23,FALSE)</f>
        <v>0</v>
      </c>
      <c r="L69" s="81" t="str">
        <f>VLOOKUP($B69,'参加申込一覧表(様式A-3)'!$B$68:$AK$267,L$23,FALSE)</f>
        <v>・</v>
      </c>
      <c r="M69" s="81" t="str">
        <f>VLOOKUP($B69,'参加申込一覧表(様式A-3)'!$B$68:$AK$267,M$23,FALSE)</f>
        <v>・</v>
      </c>
      <c r="N69" s="81" t="str">
        <f>VLOOKUP($B69,'参加申込一覧表(様式A-3)'!$B$68:$AK$267,N$23,FALSE)</f>
        <v>・</v>
      </c>
      <c r="Q69" s="73">
        <f>VLOOKUP($B69,'参加申込一覧表(様式A-3)'!$B$68:$AK$267,Q$23,FALSE)</f>
      </c>
      <c r="R69" s="81" t="str">
        <f>VLOOKUP($B69,'参加申込一覧表(様式A-3)'!$B$68:$AK$267,R$23,FALSE)</f>
        <v>　</v>
      </c>
      <c r="S69" s="81" t="str">
        <f>VLOOKUP($B69,'参加申込一覧表(様式A-3)'!$B$68:$AK$267,S$23,FALSE)</f>
        <v>　</v>
      </c>
      <c r="U69" s="83">
        <f>'参加申込一覧表(様式A-3)'!J$60</f>
      </c>
      <c r="V69" s="60">
        <v>30</v>
      </c>
      <c r="W69" s="73">
        <f>VLOOKUP($B69,'参加申込一覧表(様式A-3)'!$B$68:$AK$267,W$23,FALSE)</f>
        <v>0</v>
      </c>
      <c r="X69" s="60">
        <f t="shared" si="11"/>
        <v>12</v>
      </c>
      <c r="Y69" s="60">
        <f t="shared" si="12"/>
      </c>
      <c r="AC69" s="60">
        <f t="shared" si="13"/>
        <v>0</v>
      </c>
      <c r="AD69" s="60">
        <f t="shared" si="14"/>
        <v>0</v>
      </c>
      <c r="AE69" s="254">
        <f t="shared" si="9"/>
      </c>
    </row>
    <row r="70" spans="1:31" ht="13.5">
      <c r="A70" s="60">
        <v>45</v>
      </c>
      <c r="B70">
        <f>B69</f>
        <v>15</v>
      </c>
      <c r="C70" s="60">
        <f t="shared" si="8"/>
        <v>3</v>
      </c>
      <c r="D70" s="245">
        <f>VLOOKUP($B70,'参加申込一覧表(様式A-3)'!$B$68:$AK$267,D$24,FALSE)</f>
        <v>0</v>
      </c>
      <c r="E70" s="246">
        <f>IF(AE70="","",COUNTIF(AE$26:AE70,E$24))</f>
      </c>
      <c r="G70" s="73">
        <f>VLOOKUP($B70,'参加申込一覧表(様式A-3)'!$B$68:$AK$267,G$24,FALSE)</f>
        <v>0</v>
      </c>
      <c r="H70" s="60">
        <f t="shared" si="10"/>
      </c>
      <c r="I70" s="81">
        <f>VLOOKUP($B70,'参加申込一覧表(様式A-3)'!$B$68:$AK$267,I$24,FALSE)</f>
      </c>
      <c r="K70" s="73">
        <f>VLOOKUP($B70,'参加申込一覧表(様式A-3)'!$B$68:$AK$267,K$24,FALSE)</f>
        <v>0</v>
      </c>
      <c r="L70" s="81" t="str">
        <f>VLOOKUP($B70,'参加申込一覧表(様式A-3)'!$B$68:$AK$267,L$24,FALSE)</f>
        <v>・</v>
      </c>
      <c r="M70" s="81" t="str">
        <f>VLOOKUP($B70,'参加申込一覧表(様式A-3)'!$B$68:$AK$267,M$24,FALSE)</f>
        <v>・</v>
      </c>
      <c r="N70" s="81" t="str">
        <f>VLOOKUP($B70,'参加申込一覧表(様式A-3)'!$B$68:$AK$267,N$24,FALSE)</f>
        <v>・</v>
      </c>
      <c r="Q70" s="73">
        <f>VLOOKUP($B70,'参加申込一覧表(様式A-3)'!$B$68:$AK$267,Q$24,FALSE)</f>
      </c>
      <c r="R70" s="81" t="str">
        <f>VLOOKUP($B70,'参加申込一覧表(様式A-3)'!$B$68:$AK$267,R$24,FALSE)</f>
        <v>　</v>
      </c>
      <c r="S70" s="81" t="str">
        <f>VLOOKUP($B70,'参加申込一覧表(様式A-3)'!$B$68:$AK$267,S$24,FALSE)</f>
        <v>　</v>
      </c>
      <c r="U70" s="83">
        <f>'参加申込一覧表(様式A-3)'!J$60</f>
      </c>
      <c r="V70" s="60">
        <v>30</v>
      </c>
      <c r="W70" s="73">
        <f>VLOOKUP($B70,'参加申込一覧表(様式A-3)'!$B$68:$AK$267,W$24,FALSE)</f>
        <v>0</v>
      </c>
      <c r="X70" s="60">
        <f t="shared" si="11"/>
        <v>12</v>
      </c>
      <c r="Y70" s="60">
        <f t="shared" si="12"/>
      </c>
      <c r="AC70" s="60">
        <f t="shared" si="13"/>
        <v>0</v>
      </c>
      <c r="AD70" s="60">
        <f t="shared" si="14"/>
        <v>0</v>
      </c>
      <c r="AE70" s="254">
        <f t="shared" si="9"/>
      </c>
    </row>
    <row r="71" spans="1:31" ht="13.5">
      <c r="A71" s="60">
        <v>46</v>
      </c>
      <c r="B71">
        <f>B68+1</f>
        <v>16</v>
      </c>
      <c r="C71" s="60">
        <f t="shared" si="8"/>
        <v>1</v>
      </c>
      <c r="D71" s="245">
        <f>VLOOKUP($B71,'参加申込一覧表(様式A-3)'!$B$68:$AK$267,D$22,FALSE)</f>
        <v>0</v>
      </c>
      <c r="E71" s="246">
        <f>IF(AE71="","",COUNTIF(AE$26:AE71,E$24))</f>
      </c>
      <c r="G71" s="73">
        <f>VLOOKUP($B71,'参加申込一覧表(様式A-3)'!$B$68:$AK$267,G$22,FALSE)</f>
        <v>0</v>
      </c>
      <c r="H71" s="60">
        <f t="shared" si="10"/>
      </c>
      <c r="I71" s="81">
        <f>VLOOKUP($B71,'参加申込一覧表(様式A-3)'!$B$68:$AK$267,I$22,FALSE)</f>
      </c>
      <c r="K71" s="73">
        <f>VLOOKUP($B71,'参加申込一覧表(様式A-3)'!$B$68:$AK$267,K$22,FALSE)</f>
        <v>0</v>
      </c>
      <c r="L71" s="81" t="str">
        <f>VLOOKUP($B71,'参加申込一覧表(様式A-3)'!$B$68:$AK$267,L$22,FALSE)</f>
        <v>・</v>
      </c>
      <c r="M71" s="81" t="str">
        <f>VLOOKUP($B71,'参加申込一覧表(様式A-3)'!$B$68:$AK$267,M$22,FALSE)</f>
        <v>・</v>
      </c>
      <c r="N71" s="81" t="str">
        <f>VLOOKUP($B71,'参加申込一覧表(様式A-3)'!$B$68:$AK$267,N$22,FALSE)</f>
        <v>・</v>
      </c>
      <c r="Q71" s="73">
        <f>VLOOKUP($B71,'参加申込一覧表(様式A-3)'!$B$68:$AK$267,$Q$22,FALSE)</f>
      </c>
      <c r="R71" s="81" t="str">
        <f>VLOOKUP($B71,'参加申込一覧表(様式A-3)'!$B$68:$AK$267,R$22,FALSE)</f>
        <v>　</v>
      </c>
      <c r="S71" s="81" t="str">
        <f>VLOOKUP($B71,'参加申込一覧表(様式A-3)'!$B$68:$AK$267,S$22,FALSE)</f>
        <v>　</v>
      </c>
      <c r="U71" s="83">
        <f>'参加申込一覧表(様式A-3)'!J$60</f>
      </c>
      <c r="V71" s="60">
        <v>30</v>
      </c>
      <c r="W71" s="73">
        <f>VLOOKUP($B71,'参加申込一覧表(様式A-3)'!$B$68:$AK$267,W$22,FALSE)</f>
        <v>0</v>
      </c>
      <c r="X71" s="60">
        <f t="shared" si="11"/>
        <v>12</v>
      </c>
      <c r="Y71" s="60">
        <f t="shared" si="12"/>
      </c>
      <c r="AC71" s="60">
        <f t="shared" si="13"/>
        <v>0</v>
      </c>
      <c r="AD71" s="60">
        <f t="shared" si="14"/>
        <v>0</v>
      </c>
      <c r="AE71" s="254">
        <f t="shared" si="9"/>
      </c>
    </row>
    <row r="72" spans="1:31" ht="13.5">
      <c r="A72" s="60">
        <v>47</v>
      </c>
      <c r="B72">
        <f>B71</f>
        <v>16</v>
      </c>
      <c r="C72" s="60">
        <f t="shared" si="8"/>
        <v>2</v>
      </c>
      <c r="D72" s="245">
        <f>VLOOKUP($B72,'参加申込一覧表(様式A-3)'!$B$68:$AK$267,D$23,FALSE)</f>
        <v>0</v>
      </c>
      <c r="E72" s="246">
        <f>IF(AE72="","",COUNTIF(AE$26:AE72,E$24))</f>
      </c>
      <c r="G72" s="73">
        <f>VLOOKUP($B72,'参加申込一覧表(様式A-3)'!$B$68:$AK$267,G$23,FALSE)</f>
        <v>0</v>
      </c>
      <c r="H72" s="60">
        <f t="shared" si="10"/>
      </c>
      <c r="I72" s="81">
        <f>VLOOKUP($B72,'参加申込一覧表(様式A-3)'!$B$68:$AK$267,I$23,FALSE)</f>
      </c>
      <c r="K72" s="73">
        <f>VLOOKUP($B72,'参加申込一覧表(様式A-3)'!$B$68:$AK$267,K$23,FALSE)</f>
        <v>0</v>
      </c>
      <c r="L72" s="81" t="str">
        <f>VLOOKUP($B72,'参加申込一覧表(様式A-3)'!$B$68:$AK$267,L$23,FALSE)</f>
        <v>・</v>
      </c>
      <c r="M72" s="81" t="str">
        <f>VLOOKUP($B72,'参加申込一覧表(様式A-3)'!$B$68:$AK$267,M$23,FALSE)</f>
        <v>・</v>
      </c>
      <c r="N72" s="81" t="str">
        <f>VLOOKUP($B72,'参加申込一覧表(様式A-3)'!$B$68:$AK$267,N$23,FALSE)</f>
        <v>・</v>
      </c>
      <c r="Q72" s="73">
        <f>VLOOKUP($B72,'参加申込一覧表(様式A-3)'!$B$68:$AK$267,Q$23,FALSE)</f>
      </c>
      <c r="R72" s="81" t="str">
        <f>VLOOKUP($B72,'参加申込一覧表(様式A-3)'!$B$68:$AK$267,R$23,FALSE)</f>
        <v>　</v>
      </c>
      <c r="S72" s="81" t="str">
        <f>VLOOKUP($B72,'参加申込一覧表(様式A-3)'!$B$68:$AK$267,S$23,FALSE)</f>
        <v>　</v>
      </c>
      <c r="U72" s="83">
        <f>'参加申込一覧表(様式A-3)'!J$60</f>
      </c>
      <c r="V72" s="60">
        <v>30</v>
      </c>
      <c r="W72" s="73">
        <f>VLOOKUP($B72,'参加申込一覧表(様式A-3)'!$B$68:$AK$267,W$23,FALSE)</f>
        <v>0</v>
      </c>
      <c r="X72" s="60">
        <f t="shared" si="11"/>
        <v>12</v>
      </c>
      <c r="Y72" s="60">
        <f t="shared" si="12"/>
      </c>
      <c r="AC72" s="60">
        <f t="shared" si="13"/>
        <v>0</v>
      </c>
      <c r="AD72" s="60">
        <f t="shared" si="14"/>
        <v>0</v>
      </c>
      <c r="AE72" s="254">
        <f t="shared" si="9"/>
      </c>
    </row>
    <row r="73" spans="1:31" ht="13.5">
      <c r="A73" s="60">
        <v>48</v>
      </c>
      <c r="B73">
        <f>B72</f>
        <v>16</v>
      </c>
      <c r="C73" s="60">
        <f t="shared" si="8"/>
        <v>3</v>
      </c>
      <c r="D73" s="245">
        <f>VLOOKUP($B73,'参加申込一覧表(様式A-3)'!$B$68:$AK$267,D$24,FALSE)</f>
        <v>0</v>
      </c>
      <c r="E73" s="246">
        <f>IF(AE73="","",COUNTIF(AE$26:AE73,E$24))</f>
      </c>
      <c r="G73" s="73">
        <f>VLOOKUP($B73,'参加申込一覧表(様式A-3)'!$B$68:$AK$267,G$24,FALSE)</f>
        <v>0</v>
      </c>
      <c r="H73" s="60">
        <f t="shared" si="10"/>
      </c>
      <c r="I73" s="81">
        <f>VLOOKUP($B73,'参加申込一覧表(様式A-3)'!$B$68:$AK$267,I$24,FALSE)</f>
      </c>
      <c r="K73" s="73">
        <f>VLOOKUP($B73,'参加申込一覧表(様式A-3)'!$B$68:$AK$267,K$24,FALSE)</f>
        <v>0</v>
      </c>
      <c r="L73" s="81" t="str">
        <f>VLOOKUP($B73,'参加申込一覧表(様式A-3)'!$B$68:$AK$267,L$24,FALSE)</f>
        <v>・</v>
      </c>
      <c r="M73" s="81" t="str">
        <f>VLOOKUP($B73,'参加申込一覧表(様式A-3)'!$B$68:$AK$267,M$24,FALSE)</f>
        <v>・</v>
      </c>
      <c r="N73" s="81" t="str">
        <f>VLOOKUP($B73,'参加申込一覧表(様式A-3)'!$B$68:$AK$267,N$24,FALSE)</f>
        <v>・</v>
      </c>
      <c r="Q73" s="73">
        <f>VLOOKUP($B73,'参加申込一覧表(様式A-3)'!$B$68:$AK$267,Q$24,FALSE)</f>
      </c>
      <c r="R73" s="81" t="str">
        <f>VLOOKUP($B73,'参加申込一覧表(様式A-3)'!$B$68:$AK$267,R$24,FALSE)</f>
        <v>　</v>
      </c>
      <c r="S73" s="81" t="str">
        <f>VLOOKUP($B73,'参加申込一覧表(様式A-3)'!$B$68:$AK$267,S$24,FALSE)</f>
        <v>　</v>
      </c>
      <c r="U73" s="83">
        <f>'参加申込一覧表(様式A-3)'!J$60</f>
      </c>
      <c r="V73" s="60">
        <v>30</v>
      </c>
      <c r="W73" s="73">
        <f>VLOOKUP($B73,'参加申込一覧表(様式A-3)'!$B$68:$AK$267,W$24,FALSE)</f>
        <v>0</v>
      </c>
      <c r="X73" s="60">
        <f t="shared" si="11"/>
        <v>12</v>
      </c>
      <c r="Y73" s="60">
        <f t="shared" si="12"/>
      </c>
      <c r="AC73" s="60">
        <f t="shared" si="13"/>
        <v>0</v>
      </c>
      <c r="AD73" s="60">
        <f t="shared" si="14"/>
        <v>0</v>
      </c>
      <c r="AE73" s="254">
        <f t="shared" si="9"/>
      </c>
    </row>
    <row r="74" spans="1:31" ht="13.5">
      <c r="A74" s="60">
        <v>49</v>
      </c>
      <c r="B74">
        <f>B71+1</f>
        <v>17</v>
      </c>
      <c r="C74" s="60">
        <f t="shared" si="8"/>
        <v>1</v>
      </c>
      <c r="D74" s="245">
        <f>VLOOKUP($B74,'参加申込一覧表(様式A-3)'!$B$68:$AK$267,D$22,FALSE)</f>
        <v>0</v>
      </c>
      <c r="E74" s="246">
        <f>IF(AE74="","",COUNTIF(AE$26:AE74,E$24))</f>
      </c>
      <c r="G74" s="73">
        <f>VLOOKUP($B74,'参加申込一覧表(様式A-3)'!$B$68:$AK$267,G$22,FALSE)</f>
        <v>0</v>
      </c>
      <c r="H74" s="60">
        <f t="shared" si="10"/>
      </c>
      <c r="I74" s="81">
        <f>VLOOKUP($B74,'参加申込一覧表(様式A-3)'!$B$68:$AK$267,I$22,FALSE)</f>
      </c>
      <c r="K74" s="73">
        <f>VLOOKUP($B74,'参加申込一覧表(様式A-3)'!$B$68:$AK$267,K$22,FALSE)</f>
        <v>0</v>
      </c>
      <c r="L74" s="81" t="str">
        <f>VLOOKUP($B74,'参加申込一覧表(様式A-3)'!$B$68:$AK$267,L$22,FALSE)</f>
        <v>・</v>
      </c>
      <c r="M74" s="81" t="str">
        <f>VLOOKUP($B74,'参加申込一覧表(様式A-3)'!$B$68:$AK$267,M$22,FALSE)</f>
        <v>・</v>
      </c>
      <c r="N74" s="81" t="str">
        <f>VLOOKUP($B74,'参加申込一覧表(様式A-3)'!$B$68:$AK$267,N$22,FALSE)</f>
        <v>・</v>
      </c>
      <c r="Q74" s="73">
        <f>VLOOKUP($B74,'参加申込一覧表(様式A-3)'!$B$68:$AK$267,$Q$22,FALSE)</f>
      </c>
      <c r="R74" s="81" t="str">
        <f>VLOOKUP($B74,'参加申込一覧表(様式A-3)'!$B$68:$AK$267,R$22,FALSE)</f>
        <v>　</v>
      </c>
      <c r="S74" s="81" t="str">
        <f>VLOOKUP($B74,'参加申込一覧表(様式A-3)'!$B$68:$AK$267,S$22,FALSE)</f>
        <v>　</v>
      </c>
      <c r="U74" s="83">
        <f>'参加申込一覧表(様式A-3)'!J$60</f>
      </c>
      <c r="V74" s="60">
        <v>30</v>
      </c>
      <c r="W74" s="73">
        <f>VLOOKUP($B74,'参加申込一覧表(様式A-3)'!$B$68:$AK$267,W$22,FALSE)</f>
        <v>0</v>
      </c>
      <c r="X74" s="60">
        <f t="shared" si="11"/>
        <v>12</v>
      </c>
      <c r="Y74" s="60">
        <f t="shared" si="12"/>
      </c>
      <c r="AC74" s="60">
        <f t="shared" si="13"/>
        <v>0</v>
      </c>
      <c r="AD74" s="60">
        <f t="shared" si="14"/>
        <v>0</v>
      </c>
      <c r="AE74" s="254">
        <f t="shared" si="9"/>
      </c>
    </row>
    <row r="75" spans="1:31" ht="13.5">
      <c r="A75" s="60">
        <v>50</v>
      </c>
      <c r="B75">
        <f>B74</f>
        <v>17</v>
      </c>
      <c r="C75" s="60">
        <f t="shared" si="8"/>
        <v>2</v>
      </c>
      <c r="D75" s="245">
        <f>VLOOKUP($B75,'参加申込一覧表(様式A-3)'!$B$68:$AK$267,D$23,FALSE)</f>
        <v>0</v>
      </c>
      <c r="E75" s="246">
        <f>IF(AE75="","",COUNTIF(AE$26:AE75,E$24))</f>
      </c>
      <c r="G75" s="73">
        <f>VLOOKUP($B75,'参加申込一覧表(様式A-3)'!$B$68:$AK$267,G$23,FALSE)</f>
        <v>0</v>
      </c>
      <c r="H75" s="60">
        <f t="shared" si="10"/>
      </c>
      <c r="I75" s="81">
        <f>VLOOKUP($B75,'参加申込一覧表(様式A-3)'!$B$68:$AK$267,I$23,FALSE)</f>
      </c>
      <c r="K75" s="73">
        <f>VLOOKUP($B75,'参加申込一覧表(様式A-3)'!$B$68:$AK$267,K$23,FALSE)</f>
        <v>0</v>
      </c>
      <c r="L75" s="81" t="str">
        <f>VLOOKUP($B75,'参加申込一覧表(様式A-3)'!$B$68:$AK$267,L$23,FALSE)</f>
        <v>・</v>
      </c>
      <c r="M75" s="81" t="str">
        <f>VLOOKUP($B75,'参加申込一覧表(様式A-3)'!$B$68:$AK$267,M$23,FALSE)</f>
        <v>・</v>
      </c>
      <c r="N75" s="81" t="str">
        <f>VLOOKUP($B75,'参加申込一覧表(様式A-3)'!$B$68:$AK$267,N$23,FALSE)</f>
        <v>・</v>
      </c>
      <c r="Q75" s="73">
        <f>VLOOKUP($B75,'参加申込一覧表(様式A-3)'!$B$68:$AK$267,Q$23,FALSE)</f>
      </c>
      <c r="R75" s="81" t="str">
        <f>VLOOKUP($B75,'参加申込一覧表(様式A-3)'!$B$68:$AK$267,R$23,FALSE)</f>
        <v>　</v>
      </c>
      <c r="S75" s="81" t="str">
        <f>VLOOKUP($B75,'参加申込一覧表(様式A-3)'!$B$68:$AK$267,S$23,FALSE)</f>
        <v>　</v>
      </c>
      <c r="U75" s="83">
        <f>'参加申込一覧表(様式A-3)'!J$60</f>
      </c>
      <c r="V75" s="60">
        <v>30</v>
      </c>
      <c r="W75" s="73">
        <f>VLOOKUP($B75,'参加申込一覧表(様式A-3)'!$B$68:$AK$267,W$23,FALSE)</f>
        <v>0</v>
      </c>
      <c r="X75" s="60">
        <f t="shared" si="11"/>
        <v>12</v>
      </c>
      <c r="Y75" s="60">
        <f t="shared" si="12"/>
      </c>
      <c r="AC75" s="60">
        <f t="shared" si="13"/>
        <v>0</v>
      </c>
      <c r="AD75" s="60">
        <f t="shared" si="14"/>
        <v>0</v>
      </c>
      <c r="AE75" s="254">
        <f t="shared" si="9"/>
      </c>
    </row>
    <row r="76" spans="1:31" ht="13.5">
      <c r="A76" s="60">
        <v>51</v>
      </c>
      <c r="B76">
        <f>B75</f>
        <v>17</v>
      </c>
      <c r="C76" s="60">
        <f t="shared" si="8"/>
        <v>3</v>
      </c>
      <c r="D76" s="245">
        <f>VLOOKUP($B76,'参加申込一覧表(様式A-3)'!$B$68:$AK$267,D$24,FALSE)</f>
        <v>0</v>
      </c>
      <c r="E76" s="246">
        <f>IF(AE76="","",COUNTIF(AE$26:AE76,E$24))</f>
      </c>
      <c r="G76" s="73">
        <f>VLOOKUP($B76,'参加申込一覧表(様式A-3)'!$B$68:$AK$267,G$24,FALSE)</f>
        <v>0</v>
      </c>
      <c r="H76" s="60">
        <f t="shared" si="10"/>
      </c>
      <c r="I76" s="81">
        <f>VLOOKUP($B76,'参加申込一覧表(様式A-3)'!$B$68:$AK$267,I$24,FALSE)</f>
      </c>
      <c r="K76" s="73">
        <f>VLOOKUP($B76,'参加申込一覧表(様式A-3)'!$B$68:$AK$267,K$24,FALSE)</f>
        <v>0</v>
      </c>
      <c r="L76" s="81" t="str">
        <f>VLOOKUP($B76,'参加申込一覧表(様式A-3)'!$B$68:$AK$267,L$24,FALSE)</f>
        <v>・</v>
      </c>
      <c r="M76" s="81" t="str">
        <f>VLOOKUP($B76,'参加申込一覧表(様式A-3)'!$B$68:$AK$267,M$24,FALSE)</f>
        <v>・</v>
      </c>
      <c r="N76" s="81" t="str">
        <f>VLOOKUP($B76,'参加申込一覧表(様式A-3)'!$B$68:$AK$267,N$24,FALSE)</f>
        <v>・</v>
      </c>
      <c r="Q76" s="73">
        <f>VLOOKUP($B76,'参加申込一覧表(様式A-3)'!$B$68:$AK$267,Q$24,FALSE)</f>
      </c>
      <c r="R76" s="81" t="str">
        <f>VLOOKUP($B76,'参加申込一覧表(様式A-3)'!$B$68:$AK$267,R$24,FALSE)</f>
        <v>　</v>
      </c>
      <c r="S76" s="81" t="str">
        <f>VLOOKUP($B76,'参加申込一覧表(様式A-3)'!$B$68:$AK$267,S$24,FALSE)</f>
        <v>　</v>
      </c>
      <c r="U76" s="83">
        <f>'参加申込一覧表(様式A-3)'!J$60</f>
      </c>
      <c r="V76" s="60">
        <v>30</v>
      </c>
      <c r="W76" s="73">
        <f>VLOOKUP($B76,'参加申込一覧表(様式A-3)'!$B$68:$AK$267,W$24,FALSE)</f>
        <v>0</v>
      </c>
      <c r="X76" s="60">
        <f t="shared" si="11"/>
        <v>12</v>
      </c>
      <c r="Y76" s="60">
        <f t="shared" si="12"/>
      </c>
      <c r="AC76" s="60">
        <f t="shared" si="13"/>
        <v>0</v>
      </c>
      <c r="AD76" s="60">
        <f t="shared" si="14"/>
        <v>0</v>
      </c>
      <c r="AE76" s="254">
        <f t="shared" si="9"/>
      </c>
    </row>
    <row r="77" spans="1:31" ht="13.5">
      <c r="A77" s="60">
        <v>52</v>
      </c>
      <c r="B77">
        <f>B74+1</f>
        <v>18</v>
      </c>
      <c r="C77" s="60">
        <f t="shared" si="8"/>
        <v>1</v>
      </c>
      <c r="D77" s="245">
        <f>VLOOKUP($B77,'参加申込一覧表(様式A-3)'!$B$68:$AK$267,D$22,FALSE)</f>
        <v>0</v>
      </c>
      <c r="E77" s="246">
        <f>IF(AE77="","",COUNTIF(AE$26:AE77,E$24))</f>
      </c>
      <c r="G77" s="73">
        <f>VLOOKUP($B77,'参加申込一覧表(様式A-3)'!$B$68:$AK$267,G$22,FALSE)</f>
        <v>0</v>
      </c>
      <c r="H77" s="60">
        <f t="shared" si="10"/>
      </c>
      <c r="I77" s="81">
        <f>VLOOKUP($B77,'参加申込一覧表(様式A-3)'!$B$68:$AK$267,I$22,FALSE)</f>
      </c>
      <c r="K77" s="73">
        <f>VLOOKUP($B77,'参加申込一覧表(様式A-3)'!$B$68:$AK$267,K$22,FALSE)</f>
        <v>0</v>
      </c>
      <c r="L77" s="81" t="str">
        <f>VLOOKUP($B77,'参加申込一覧表(様式A-3)'!$B$68:$AK$267,L$22,FALSE)</f>
        <v>・</v>
      </c>
      <c r="M77" s="81" t="str">
        <f>VLOOKUP($B77,'参加申込一覧表(様式A-3)'!$B$68:$AK$267,M$22,FALSE)</f>
        <v>・</v>
      </c>
      <c r="N77" s="81" t="str">
        <f>VLOOKUP($B77,'参加申込一覧表(様式A-3)'!$B$68:$AK$267,N$22,FALSE)</f>
        <v>・</v>
      </c>
      <c r="Q77" s="73">
        <f>VLOOKUP($B77,'参加申込一覧表(様式A-3)'!$B$68:$AK$267,$Q$22,FALSE)</f>
      </c>
      <c r="R77" s="81" t="str">
        <f>VLOOKUP($B77,'参加申込一覧表(様式A-3)'!$B$68:$AK$267,R$22,FALSE)</f>
        <v>　</v>
      </c>
      <c r="S77" s="81" t="str">
        <f>VLOOKUP($B77,'参加申込一覧表(様式A-3)'!$B$68:$AK$267,S$22,FALSE)</f>
        <v>　</v>
      </c>
      <c r="U77" s="83">
        <f>'参加申込一覧表(様式A-3)'!J$60</f>
      </c>
      <c r="V77" s="60">
        <v>30</v>
      </c>
      <c r="W77" s="73">
        <f>VLOOKUP($B77,'参加申込一覧表(様式A-3)'!$B$68:$AK$267,W$22,FALSE)</f>
        <v>0</v>
      </c>
      <c r="X77" s="60">
        <f t="shared" si="11"/>
        <v>12</v>
      </c>
      <c r="Y77" s="60">
        <f t="shared" si="12"/>
      </c>
      <c r="AC77" s="60">
        <f t="shared" si="13"/>
        <v>0</v>
      </c>
      <c r="AD77" s="60">
        <f t="shared" si="14"/>
        <v>0</v>
      </c>
      <c r="AE77" s="254">
        <f t="shared" si="9"/>
      </c>
    </row>
    <row r="78" spans="1:31" ht="13.5">
      <c r="A78" s="60">
        <v>53</v>
      </c>
      <c r="B78">
        <f>B77</f>
        <v>18</v>
      </c>
      <c r="C78" s="60">
        <f t="shared" si="8"/>
        <v>2</v>
      </c>
      <c r="D78" s="245">
        <f>VLOOKUP($B78,'参加申込一覧表(様式A-3)'!$B$68:$AK$267,D$23,FALSE)</f>
        <v>0</v>
      </c>
      <c r="E78" s="246">
        <f>IF(AE78="","",COUNTIF(AE$26:AE78,E$24))</f>
      </c>
      <c r="G78" s="73">
        <f>VLOOKUP($B78,'参加申込一覧表(様式A-3)'!$B$68:$AK$267,G$23,FALSE)</f>
        <v>0</v>
      </c>
      <c r="H78" s="60">
        <f t="shared" si="10"/>
      </c>
      <c r="I78" s="81">
        <f>VLOOKUP($B78,'参加申込一覧表(様式A-3)'!$B$68:$AK$267,I$23,FALSE)</f>
      </c>
      <c r="K78" s="73">
        <f>VLOOKUP($B78,'参加申込一覧表(様式A-3)'!$B$68:$AK$267,K$23,FALSE)</f>
        <v>0</v>
      </c>
      <c r="L78" s="81" t="str">
        <f>VLOOKUP($B78,'参加申込一覧表(様式A-3)'!$B$68:$AK$267,L$23,FALSE)</f>
        <v>・</v>
      </c>
      <c r="M78" s="81" t="str">
        <f>VLOOKUP($B78,'参加申込一覧表(様式A-3)'!$B$68:$AK$267,M$23,FALSE)</f>
        <v>・</v>
      </c>
      <c r="N78" s="81" t="str">
        <f>VLOOKUP($B78,'参加申込一覧表(様式A-3)'!$B$68:$AK$267,N$23,FALSE)</f>
        <v>・</v>
      </c>
      <c r="Q78" s="73">
        <f>VLOOKUP($B78,'参加申込一覧表(様式A-3)'!$B$68:$AK$267,Q$23,FALSE)</f>
      </c>
      <c r="R78" s="81" t="str">
        <f>VLOOKUP($B78,'参加申込一覧表(様式A-3)'!$B$68:$AK$267,R$23,FALSE)</f>
        <v>　</v>
      </c>
      <c r="S78" s="81" t="str">
        <f>VLOOKUP($B78,'参加申込一覧表(様式A-3)'!$B$68:$AK$267,S$23,FALSE)</f>
        <v>　</v>
      </c>
      <c r="U78" s="83">
        <f>'参加申込一覧表(様式A-3)'!J$60</f>
      </c>
      <c r="V78" s="60">
        <v>30</v>
      </c>
      <c r="W78" s="73">
        <f>VLOOKUP($B78,'参加申込一覧表(様式A-3)'!$B$68:$AK$267,W$23,FALSE)</f>
        <v>0</v>
      </c>
      <c r="X78" s="60">
        <f t="shared" si="11"/>
        <v>12</v>
      </c>
      <c r="Y78" s="60">
        <f t="shared" si="12"/>
      </c>
      <c r="AC78" s="60">
        <f t="shared" si="13"/>
        <v>0</v>
      </c>
      <c r="AD78" s="60">
        <f t="shared" si="14"/>
        <v>0</v>
      </c>
      <c r="AE78" s="254">
        <f t="shared" si="9"/>
      </c>
    </row>
    <row r="79" spans="1:31" ht="13.5">
      <c r="A79" s="60">
        <v>54</v>
      </c>
      <c r="B79">
        <f>B78</f>
        <v>18</v>
      </c>
      <c r="C79" s="60">
        <f t="shared" si="8"/>
        <v>3</v>
      </c>
      <c r="D79" s="245">
        <f>VLOOKUP($B79,'参加申込一覧表(様式A-3)'!$B$68:$AK$267,D$24,FALSE)</f>
        <v>0</v>
      </c>
      <c r="E79" s="246">
        <f>IF(AE79="","",COUNTIF(AE$26:AE79,E$24))</f>
      </c>
      <c r="G79" s="73">
        <f>VLOOKUP($B79,'参加申込一覧表(様式A-3)'!$B$68:$AK$267,G$24,FALSE)</f>
        <v>0</v>
      </c>
      <c r="H79" s="60">
        <f t="shared" si="10"/>
      </c>
      <c r="I79" s="81">
        <f>VLOOKUP($B79,'参加申込一覧表(様式A-3)'!$B$68:$AK$267,I$24,FALSE)</f>
      </c>
      <c r="K79" s="73">
        <f>VLOOKUP($B79,'参加申込一覧表(様式A-3)'!$B$68:$AK$267,K$24,FALSE)</f>
        <v>0</v>
      </c>
      <c r="L79" s="81" t="str">
        <f>VLOOKUP($B79,'参加申込一覧表(様式A-3)'!$B$68:$AK$267,L$24,FALSE)</f>
        <v>・</v>
      </c>
      <c r="M79" s="81" t="str">
        <f>VLOOKUP($B79,'参加申込一覧表(様式A-3)'!$B$68:$AK$267,M$24,FALSE)</f>
        <v>・</v>
      </c>
      <c r="N79" s="81" t="str">
        <f>VLOOKUP($B79,'参加申込一覧表(様式A-3)'!$B$68:$AK$267,N$24,FALSE)</f>
        <v>・</v>
      </c>
      <c r="Q79" s="73">
        <f>VLOOKUP($B79,'参加申込一覧表(様式A-3)'!$B$68:$AK$267,Q$24,FALSE)</f>
      </c>
      <c r="R79" s="81" t="str">
        <f>VLOOKUP($B79,'参加申込一覧表(様式A-3)'!$B$68:$AK$267,R$24,FALSE)</f>
        <v>　</v>
      </c>
      <c r="S79" s="81" t="str">
        <f>VLOOKUP($B79,'参加申込一覧表(様式A-3)'!$B$68:$AK$267,S$24,FALSE)</f>
        <v>　</v>
      </c>
      <c r="U79" s="83">
        <f>'参加申込一覧表(様式A-3)'!J$60</f>
      </c>
      <c r="V79" s="60">
        <v>30</v>
      </c>
      <c r="W79" s="73">
        <f>VLOOKUP($B79,'参加申込一覧表(様式A-3)'!$B$68:$AK$267,W$24,FALSE)</f>
        <v>0</v>
      </c>
      <c r="X79" s="60">
        <f t="shared" si="11"/>
        <v>12</v>
      </c>
      <c r="Y79" s="60">
        <f t="shared" si="12"/>
      </c>
      <c r="AC79" s="60">
        <f t="shared" si="13"/>
        <v>0</v>
      </c>
      <c r="AD79" s="60">
        <f t="shared" si="14"/>
        <v>0</v>
      </c>
      <c r="AE79" s="254">
        <f t="shared" si="9"/>
      </c>
    </row>
    <row r="80" spans="1:31" ht="13.5">
      <c r="A80" s="60">
        <v>55</v>
      </c>
      <c r="B80">
        <f>B77+1</f>
        <v>19</v>
      </c>
      <c r="C80" s="60">
        <f t="shared" si="8"/>
        <v>1</v>
      </c>
      <c r="D80" s="245">
        <f>VLOOKUP($B80,'参加申込一覧表(様式A-3)'!$B$68:$AK$267,D$22,FALSE)</f>
        <v>0</v>
      </c>
      <c r="E80" s="246">
        <f>IF(AE80="","",COUNTIF(AE$26:AE80,E$24))</f>
      </c>
      <c r="G80" s="73">
        <f>VLOOKUP($B80,'参加申込一覧表(様式A-3)'!$B$68:$AK$267,G$22,FALSE)</f>
        <v>0</v>
      </c>
      <c r="H80" s="60">
        <f t="shared" si="10"/>
      </c>
      <c r="I80" s="81">
        <f>VLOOKUP($B80,'参加申込一覧表(様式A-3)'!$B$68:$AK$267,I$22,FALSE)</f>
      </c>
      <c r="K80" s="73">
        <f>VLOOKUP($B80,'参加申込一覧表(様式A-3)'!$B$68:$AK$267,K$22,FALSE)</f>
        <v>0</v>
      </c>
      <c r="L80" s="81" t="str">
        <f>VLOOKUP($B80,'参加申込一覧表(様式A-3)'!$B$68:$AK$267,L$22,FALSE)</f>
        <v>・</v>
      </c>
      <c r="M80" s="81" t="str">
        <f>VLOOKUP($B80,'参加申込一覧表(様式A-3)'!$B$68:$AK$267,M$22,FALSE)</f>
        <v>・</v>
      </c>
      <c r="N80" s="81" t="str">
        <f>VLOOKUP($B80,'参加申込一覧表(様式A-3)'!$B$68:$AK$267,N$22,FALSE)</f>
        <v>・</v>
      </c>
      <c r="Q80" s="73">
        <f>VLOOKUP($B80,'参加申込一覧表(様式A-3)'!$B$68:$AK$267,$Q$22,FALSE)</f>
      </c>
      <c r="R80" s="81" t="str">
        <f>VLOOKUP($B80,'参加申込一覧表(様式A-3)'!$B$68:$AK$267,R$22,FALSE)</f>
        <v>　</v>
      </c>
      <c r="S80" s="81" t="str">
        <f>VLOOKUP($B80,'参加申込一覧表(様式A-3)'!$B$68:$AK$267,S$22,FALSE)</f>
        <v>　</v>
      </c>
      <c r="U80" s="83">
        <f>'参加申込一覧表(様式A-3)'!J$60</f>
      </c>
      <c r="V80" s="60">
        <v>30</v>
      </c>
      <c r="W80" s="73">
        <f>VLOOKUP($B80,'参加申込一覧表(様式A-3)'!$B$68:$AK$267,W$22,FALSE)</f>
        <v>0</v>
      </c>
      <c r="X80" s="60">
        <f t="shared" si="11"/>
        <v>12</v>
      </c>
      <c r="Y80" s="60">
        <f t="shared" si="12"/>
      </c>
      <c r="AC80" s="60">
        <f t="shared" si="13"/>
        <v>0</v>
      </c>
      <c r="AD80" s="60">
        <f t="shared" si="14"/>
        <v>0</v>
      </c>
      <c r="AE80" s="254">
        <f t="shared" si="9"/>
      </c>
    </row>
    <row r="81" spans="1:31" ht="13.5">
      <c r="A81" s="60">
        <v>56</v>
      </c>
      <c r="B81">
        <f>B80</f>
        <v>19</v>
      </c>
      <c r="C81" s="60">
        <f t="shared" si="8"/>
        <v>2</v>
      </c>
      <c r="D81" s="245">
        <f>VLOOKUP($B81,'参加申込一覧表(様式A-3)'!$B$68:$AK$267,D$23,FALSE)</f>
        <v>0</v>
      </c>
      <c r="E81" s="246">
        <f>IF(AE81="","",COUNTIF(AE$26:AE81,E$24))</f>
      </c>
      <c r="G81" s="73">
        <f>VLOOKUP($B81,'参加申込一覧表(様式A-3)'!$B$68:$AK$267,G$23,FALSE)</f>
        <v>0</v>
      </c>
      <c r="H81" s="60">
        <f t="shared" si="10"/>
      </c>
      <c r="I81" s="81">
        <f>VLOOKUP($B81,'参加申込一覧表(様式A-3)'!$B$68:$AK$267,I$23,FALSE)</f>
      </c>
      <c r="K81" s="73">
        <f>VLOOKUP($B81,'参加申込一覧表(様式A-3)'!$B$68:$AK$267,K$23,FALSE)</f>
        <v>0</v>
      </c>
      <c r="L81" s="81" t="str">
        <f>VLOOKUP($B81,'参加申込一覧表(様式A-3)'!$B$68:$AK$267,L$23,FALSE)</f>
        <v>・</v>
      </c>
      <c r="M81" s="81" t="str">
        <f>VLOOKUP($B81,'参加申込一覧表(様式A-3)'!$B$68:$AK$267,M$23,FALSE)</f>
        <v>・</v>
      </c>
      <c r="N81" s="81" t="str">
        <f>VLOOKUP($B81,'参加申込一覧表(様式A-3)'!$B$68:$AK$267,N$23,FALSE)</f>
        <v>・</v>
      </c>
      <c r="Q81" s="73">
        <f>VLOOKUP($B81,'参加申込一覧表(様式A-3)'!$B$68:$AK$267,Q$23,FALSE)</f>
      </c>
      <c r="R81" s="81" t="str">
        <f>VLOOKUP($B81,'参加申込一覧表(様式A-3)'!$B$68:$AK$267,R$23,FALSE)</f>
        <v>　</v>
      </c>
      <c r="S81" s="81" t="str">
        <f>VLOOKUP($B81,'参加申込一覧表(様式A-3)'!$B$68:$AK$267,S$23,FALSE)</f>
        <v>　</v>
      </c>
      <c r="U81" s="83">
        <f>'参加申込一覧表(様式A-3)'!J$60</f>
      </c>
      <c r="V81" s="60">
        <v>30</v>
      </c>
      <c r="W81" s="73">
        <f>VLOOKUP($B81,'参加申込一覧表(様式A-3)'!$B$68:$AK$267,W$23,FALSE)</f>
        <v>0</v>
      </c>
      <c r="X81" s="60">
        <f t="shared" si="11"/>
        <v>12</v>
      </c>
      <c r="Y81" s="60">
        <f t="shared" si="12"/>
      </c>
      <c r="AC81" s="60">
        <f t="shared" si="13"/>
        <v>0</v>
      </c>
      <c r="AD81" s="60">
        <f t="shared" si="14"/>
        <v>0</v>
      </c>
      <c r="AE81" s="254">
        <f t="shared" si="9"/>
      </c>
    </row>
    <row r="82" spans="1:31" ht="13.5">
      <c r="A82" s="60">
        <v>57</v>
      </c>
      <c r="B82">
        <f>B81</f>
        <v>19</v>
      </c>
      <c r="C82" s="60">
        <f t="shared" si="8"/>
        <v>3</v>
      </c>
      <c r="D82" s="245">
        <f>VLOOKUP($B82,'参加申込一覧表(様式A-3)'!$B$68:$AK$267,D$24,FALSE)</f>
        <v>0</v>
      </c>
      <c r="E82" s="246">
        <f>IF(AE82="","",COUNTIF(AE$26:AE82,E$24))</f>
      </c>
      <c r="G82" s="73">
        <f>VLOOKUP($B82,'参加申込一覧表(様式A-3)'!$B$68:$AK$267,G$24,FALSE)</f>
        <v>0</v>
      </c>
      <c r="H82" s="60">
        <f t="shared" si="10"/>
      </c>
      <c r="I82" s="81">
        <f>VLOOKUP($B82,'参加申込一覧表(様式A-3)'!$B$68:$AK$267,I$24,FALSE)</f>
      </c>
      <c r="K82" s="73">
        <f>VLOOKUP($B82,'参加申込一覧表(様式A-3)'!$B$68:$AK$267,K$24,FALSE)</f>
        <v>0</v>
      </c>
      <c r="L82" s="81" t="str">
        <f>VLOOKUP($B82,'参加申込一覧表(様式A-3)'!$B$68:$AK$267,L$24,FALSE)</f>
        <v>・</v>
      </c>
      <c r="M82" s="81" t="str">
        <f>VLOOKUP($B82,'参加申込一覧表(様式A-3)'!$B$68:$AK$267,M$24,FALSE)</f>
        <v>・</v>
      </c>
      <c r="N82" s="81" t="str">
        <f>VLOOKUP($B82,'参加申込一覧表(様式A-3)'!$B$68:$AK$267,N$24,FALSE)</f>
        <v>・</v>
      </c>
      <c r="Q82" s="73">
        <f>VLOOKUP($B82,'参加申込一覧表(様式A-3)'!$B$68:$AK$267,Q$24,FALSE)</f>
      </c>
      <c r="R82" s="81" t="str">
        <f>VLOOKUP($B82,'参加申込一覧表(様式A-3)'!$B$68:$AK$267,R$24,FALSE)</f>
        <v>　</v>
      </c>
      <c r="S82" s="81" t="str">
        <f>VLOOKUP($B82,'参加申込一覧表(様式A-3)'!$B$68:$AK$267,S$24,FALSE)</f>
        <v>　</v>
      </c>
      <c r="U82" s="83">
        <f>'参加申込一覧表(様式A-3)'!J$60</f>
      </c>
      <c r="V82" s="60">
        <v>30</v>
      </c>
      <c r="W82" s="73">
        <f>VLOOKUP($B82,'参加申込一覧表(様式A-3)'!$B$68:$AK$267,W$24,FALSE)</f>
        <v>0</v>
      </c>
      <c r="X82" s="60">
        <f t="shared" si="11"/>
        <v>12</v>
      </c>
      <c r="Y82" s="60">
        <f t="shared" si="12"/>
      </c>
      <c r="AC82" s="60">
        <f t="shared" si="13"/>
        <v>0</v>
      </c>
      <c r="AD82" s="60">
        <f t="shared" si="14"/>
        <v>0</v>
      </c>
      <c r="AE82" s="254">
        <f t="shared" si="9"/>
      </c>
    </row>
    <row r="83" spans="1:31" ht="13.5">
      <c r="A83" s="60">
        <v>58</v>
      </c>
      <c r="B83">
        <f>B80+1</f>
        <v>20</v>
      </c>
      <c r="C83" s="60">
        <f t="shared" si="8"/>
        <v>1</v>
      </c>
      <c r="D83" s="245">
        <f>VLOOKUP($B83,'参加申込一覧表(様式A-3)'!$B$68:$AK$267,D$22,FALSE)</f>
        <v>0</v>
      </c>
      <c r="E83" s="246">
        <f>IF(AE83="","",COUNTIF(AE$26:AE83,E$24))</f>
      </c>
      <c r="G83" s="73">
        <f>VLOOKUP($B83,'参加申込一覧表(様式A-3)'!$B$68:$AK$267,G$22,FALSE)</f>
        <v>0</v>
      </c>
      <c r="H83" s="60">
        <f t="shared" si="10"/>
      </c>
      <c r="I83" s="81">
        <f>VLOOKUP($B83,'参加申込一覧表(様式A-3)'!$B$68:$AK$267,I$22,FALSE)</f>
      </c>
      <c r="K83" s="73">
        <f>VLOOKUP($B83,'参加申込一覧表(様式A-3)'!$B$68:$AK$267,K$22,FALSE)</f>
        <v>0</v>
      </c>
      <c r="L83" s="81" t="str">
        <f>VLOOKUP($B83,'参加申込一覧表(様式A-3)'!$B$68:$AK$267,L$22,FALSE)</f>
        <v>・</v>
      </c>
      <c r="M83" s="81" t="str">
        <f>VLOOKUP($B83,'参加申込一覧表(様式A-3)'!$B$68:$AK$267,M$22,FALSE)</f>
        <v>・</v>
      </c>
      <c r="N83" s="81" t="str">
        <f>VLOOKUP($B83,'参加申込一覧表(様式A-3)'!$B$68:$AK$267,N$22,FALSE)</f>
        <v>・</v>
      </c>
      <c r="Q83" s="73">
        <f>VLOOKUP($B83,'参加申込一覧表(様式A-3)'!$B$68:$AK$267,$Q$22,FALSE)</f>
      </c>
      <c r="R83" s="81" t="str">
        <f>VLOOKUP($B83,'参加申込一覧表(様式A-3)'!$B$68:$AK$267,R$22,FALSE)</f>
        <v>　</v>
      </c>
      <c r="S83" s="81" t="str">
        <f>VLOOKUP($B83,'参加申込一覧表(様式A-3)'!$B$68:$AK$267,S$22,FALSE)</f>
        <v>　</v>
      </c>
      <c r="U83" s="83">
        <f>'参加申込一覧表(様式A-3)'!J$60</f>
      </c>
      <c r="V83" s="60">
        <v>30</v>
      </c>
      <c r="W83" s="73">
        <f>VLOOKUP($B83,'参加申込一覧表(様式A-3)'!$B$68:$AK$267,W$22,FALSE)</f>
        <v>0</v>
      </c>
      <c r="X83" s="60">
        <f t="shared" si="11"/>
        <v>12</v>
      </c>
      <c r="Y83" s="60">
        <f t="shared" si="12"/>
      </c>
      <c r="AC83" s="60">
        <f t="shared" si="13"/>
        <v>0</v>
      </c>
      <c r="AD83" s="60">
        <f t="shared" si="14"/>
        <v>0</v>
      </c>
      <c r="AE83" s="254">
        <f t="shared" si="9"/>
      </c>
    </row>
    <row r="84" spans="1:31" ht="13.5">
      <c r="A84" s="60">
        <v>59</v>
      </c>
      <c r="B84">
        <f>B83</f>
        <v>20</v>
      </c>
      <c r="C84" s="60">
        <f t="shared" si="8"/>
        <v>2</v>
      </c>
      <c r="D84" s="245">
        <f>VLOOKUP($B84,'参加申込一覧表(様式A-3)'!$B$68:$AK$267,D$23,FALSE)</f>
        <v>0</v>
      </c>
      <c r="E84" s="246">
        <f>IF(AE84="","",COUNTIF(AE$26:AE84,E$24))</f>
      </c>
      <c r="G84" s="73">
        <f>VLOOKUP($B84,'参加申込一覧表(様式A-3)'!$B$68:$AK$267,G$23,FALSE)</f>
        <v>0</v>
      </c>
      <c r="H84" s="60">
        <f t="shared" si="10"/>
      </c>
      <c r="I84" s="81">
        <f>VLOOKUP($B84,'参加申込一覧表(様式A-3)'!$B$68:$AK$267,I$23,FALSE)</f>
      </c>
      <c r="K84" s="73">
        <f>VLOOKUP($B84,'参加申込一覧表(様式A-3)'!$B$68:$AK$267,K$23,FALSE)</f>
        <v>0</v>
      </c>
      <c r="L84" s="81" t="str">
        <f>VLOOKUP($B84,'参加申込一覧表(様式A-3)'!$B$68:$AK$267,L$23,FALSE)</f>
        <v>・</v>
      </c>
      <c r="M84" s="81" t="str">
        <f>VLOOKUP($B84,'参加申込一覧表(様式A-3)'!$B$68:$AK$267,M$23,FALSE)</f>
        <v>・</v>
      </c>
      <c r="N84" s="81" t="str">
        <f>VLOOKUP($B84,'参加申込一覧表(様式A-3)'!$B$68:$AK$267,N$23,FALSE)</f>
        <v>・</v>
      </c>
      <c r="Q84" s="73">
        <f>VLOOKUP($B84,'参加申込一覧表(様式A-3)'!$B$68:$AK$267,Q$23,FALSE)</f>
      </c>
      <c r="R84" s="81" t="str">
        <f>VLOOKUP($B84,'参加申込一覧表(様式A-3)'!$B$68:$AK$267,R$23,FALSE)</f>
        <v>　</v>
      </c>
      <c r="S84" s="81" t="str">
        <f>VLOOKUP($B84,'参加申込一覧表(様式A-3)'!$B$68:$AK$267,S$23,FALSE)</f>
        <v>　</v>
      </c>
      <c r="U84" s="83">
        <f>'参加申込一覧表(様式A-3)'!J$60</f>
      </c>
      <c r="V84" s="60">
        <v>30</v>
      </c>
      <c r="W84" s="73">
        <f>VLOOKUP($B84,'参加申込一覧表(様式A-3)'!$B$68:$AK$267,W$23,FALSE)</f>
        <v>0</v>
      </c>
      <c r="X84" s="60">
        <f t="shared" si="11"/>
        <v>12</v>
      </c>
      <c r="Y84" s="60">
        <f t="shared" si="12"/>
      </c>
      <c r="AC84" s="60">
        <f t="shared" si="13"/>
        <v>0</v>
      </c>
      <c r="AD84" s="60">
        <f t="shared" si="14"/>
        <v>0</v>
      </c>
      <c r="AE84" s="254">
        <f t="shared" si="9"/>
      </c>
    </row>
    <row r="85" spans="1:31" ht="13.5">
      <c r="A85" s="60">
        <v>60</v>
      </c>
      <c r="B85">
        <f>B84</f>
        <v>20</v>
      </c>
      <c r="C85" s="60">
        <f t="shared" si="8"/>
        <v>3</v>
      </c>
      <c r="D85" s="245">
        <f>VLOOKUP($B85,'参加申込一覧表(様式A-3)'!$B$68:$AK$267,D$24,FALSE)</f>
        <v>0</v>
      </c>
      <c r="E85" s="246">
        <f>IF(AE85="","",COUNTIF(AE$26:AE85,E$24))</f>
      </c>
      <c r="G85" s="73">
        <f>VLOOKUP($B85,'参加申込一覧表(様式A-3)'!$B$68:$AK$267,G$24,FALSE)</f>
        <v>0</v>
      </c>
      <c r="H85" s="60">
        <f t="shared" si="10"/>
      </c>
      <c r="I85" s="81">
        <f>VLOOKUP($B85,'参加申込一覧表(様式A-3)'!$B$68:$AK$267,I$24,FALSE)</f>
      </c>
      <c r="K85" s="73">
        <f>VLOOKUP($B85,'参加申込一覧表(様式A-3)'!$B$68:$AK$267,K$24,FALSE)</f>
        <v>0</v>
      </c>
      <c r="L85" s="81" t="str">
        <f>VLOOKUP($B85,'参加申込一覧表(様式A-3)'!$B$68:$AK$267,L$24,FALSE)</f>
        <v>・</v>
      </c>
      <c r="M85" s="81" t="str">
        <f>VLOOKUP($B85,'参加申込一覧表(様式A-3)'!$B$68:$AK$267,M$24,FALSE)</f>
        <v>・</v>
      </c>
      <c r="N85" s="81" t="str">
        <f>VLOOKUP($B85,'参加申込一覧表(様式A-3)'!$B$68:$AK$267,N$24,FALSE)</f>
        <v>・</v>
      </c>
      <c r="Q85" s="73">
        <f>VLOOKUP($B85,'参加申込一覧表(様式A-3)'!$B$68:$AK$267,Q$24,FALSE)</f>
      </c>
      <c r="R85" s="81" t="str">
        <f>VLOOKUP($B85,'参加申込一覧表(様式A-3)'!$B$68:$AK$267,R$24,FALSE)</f>
        <v>　</v>
      </c>
      <c r="S85" s="81" t="str">
        <f>VLOOKUP($B85,'参加申込一覧表(様式A-3)'!$B$68:$AK$267,S$24,FALSE)</f>
        <v>　</v>
      </c>
      <c r="U85" s="83">
        <f>'参加申込一覧表(様式A-3)'!J$60</f>
      </c>
      <c r="V85" s="60">
        <v>30</v>
      </c>
      <c r="W85" s="73">
        <f>VLOOKUP($B85,'参加申込一覧表(様式A-3)'!$B$68:$AK$267,W$24,FALSE)</f>
        <v>0</v>
      </c>
      <c r="X85" s="60">
        <f t="shared" si="11"/>
        <v>12</v>
      </c>
      <c r="Y85" s="60">
        <f t="shared" si="12"/>
      </c>
      <c r="AC85" s="60">
        <f t="shared" si="13"/>
        <v>0</v>
      </c>
      <c r="AD85" s="60">
        <f t="shared" si="14"/>
        <v>0</v>
      </c>
      <c r="AE85" s="254">
        <f t="shared" si="9"/>
      </c>
    </row>
    <row r="86" spans="1:31" ht="13.5">
      <c r="A86" s="60">
        <v>61</v>
      </c>
      <c r="B86">
        <f>B83+1</f>
        <v>21</v>
      </c>
      <c r="C86" s="60">
        <f t="shared" si="8"/>
        <v>1</v>
      </c>
      <c r="D86" s="245">
        <f>VLOOKUP($B86,'参加申込一覧表(様式A-3)'!$B$68:$AK$267,D$22,FALSE)</f>
        <v>0</v>
      </c>
      <c r="E86" s="246">
        <f>IF(AE86="","",COUNTIF(AE$26:AE86,E$24))</f>
      </c>
      <c r="G86" s="73">
        <f>VLOOKUP($B86,'参加申込一覧表(様式A-3)'!$B$68:$AK$267,G$22,FALSE)</f>
        <v>0</v>
      </c>
      <c r="H86" s="60">
        <f t="shared" si="10"/>
      </c>
      <c r="I86" s="81">
        <f>VLOOKUP($B86,'参加申込一覧表(様式A-3)'!$B$68:$AK$267,I$22,FALSE)</f>
      </c>
      <c r="K86" s="73">
        <f>VLOOKUP($B86,'参加申込一覧表(様式A-3)'!$B$68:$AK$267,K$22,FALSE)</f>
        <v>0</v>
      </c>
      <c r="L86" s="81" t="str">
        <f>VLOOKUP($B86,'参加申込一覧表(様式A-3)'!$B$68:$AK$267,L$22,FALSE)</f>
        <v>・</v>
      </c>
      <c r="M86" s="81" t="str">
        <f>VLOOKUP($B86,'参加申込一覧表(様式A-3)'!$B$68:$AK$267,M$22,FALSE)</f>
        <v>・</v>
      </c>
      <c r="N86" s="81" t="str">
        <f>VLOOKUP($B86,'参加申込一覧表(様式A-3)'!$B$68:$AK$267,N$22,FALSE)</f>
        <v>・</v>
      </c>
      <c r="Q86" s="73">
        <f>VLOOKUP($B86,'参加申込一覧表(様式A-3)'!$B$68:$AK$267,$Q$22,FALSE)</f>
      </c>
      <c r="R86" s="81" t="str">
        <f>VLOOKUP($B86,'参加申込一覧表(様式A-3)'!$B$68:$AK$267,R$22,FALSE)</f>
        <v>　</v>
      </c>
      <c r="S86" s="81" t="str">
        <f>VLOOKUP($B86,'参加申込一覧表(様式A-3)'!$B$68:$AK$267,S$22,FALSE)</f>
        <v>　</v>
      </c>
      <c r="U86" s="83">
        <f>'参加申込一覧表(様式A-3)'!J$60</f>
      </c>
      <c r="V86" s="60">
        <v>30</v>
      </c>
      <c r="W86" s="73">
        <f>VLOOKUP($B86,'参加申込一覧表(様式A-3)'!$B$68:$AK$267,W$22,FALSE)</f>
        <v>0</v>
      </c>
      <c r="X86" s="60">
        <f t="shared" si="11"/>
        <v>12</v>
      </c>
      <c r="Y86" s="60">
        <f t="shared" si="12"/>
      </c>
      <c r="AC86" s="60">
        <f t="shared" si="13"/>
        <v>0</v>
      </c>
      <c r="AD86" s="60">
        <f t="shared" si="14"/>
        <v>0</v>
      </c>
      <c r="AE86" s="254">
        <f t="shared" si="9"/>
      </c>
    </row>
    <row r="87" spans="1:31" ht="13.5">
      <c r="A87" s="60">
        <v>62</v>
      </c>
      <c r="B87">
        <f>B86</f>
        <v>21</v>
      </c>
      <c r="C87" s="60">
        <f t="shared" si="8"/>
        <v>2</v>
      </c>
      <c r="D87" s="245">
        <f>VLOOKUP($B87,'参加申込一覧表(様式A-3)'!$B$68:$AK$267,D$23,FALSE)</f>
        <v>0</v>
      </c>
      <c r="E87" s="246">
        <f>IF(AE87="","",COUNTIF(AE$26:AE87,E$24))</f>
      </c>
      <c r="G87" s="73">
        <f>VLOOKUP($B87,'参加申込一覧表(様式A-3)'!$B$68:$AK$267,G$23,FALSE)</f>
        <v>0</v>
      </c>
      <c r="H87" s="60">
        <f aca="true" t="shared" si="15" ref="H87:H150">IF(AND(I87&lt;&gt;"",R87&lt;&gt;""),0,"")</f>
      </c>
      <c r="I87" s="81">
        <f>VLOOKUP($B87,'参加申込一覧表(様式A-3)'!$B$68:$AK$267,I$23,FALSE)</f>
      </c>
      <c r="K87" s="73">
        <f>VLOOKUP($B87,'参加申込一覧表(様式A-3)'!$B$68:$AK$267,K$23,FALSE)</f>
        <v>0</v>
      </c>
      <c r="L87" s="81" t="str">
        <f>VLOOKUP($B87,'参加申込一覧表(様式A-3)'!$B$68:$AK$267,L$23,FALSE)</f>
        <v>・</v>
      </c>
      <c r="M87" s="81" t="str">
        <f>VLOOKUP($B87,'参加申込一覧表(様式A-3)'!$B$68:$AK$267,M$23,FALSE)</f>
        <v>・</v>
      </c>
      <c r="N87" s="81" t="str">
        <f>VLOOKUP($B87,'参加申込一覧表(様式A-3)'!$B$68:$AK$267,N$23,FALSE)</f>
        <v>・</v>
      </c>
      <c r="Q87" s="73">
        <f>VLOOKUP($B87,'参加申込一覧表(様式A-3)'!$B$68:$AK$267,Q$23,FALSE)</f>
      </c>
      <c r="R87" s="81" t="str">
        <f>VLOOKUP($B87,'参加申込一覧表(様式A-3)'!$B$68:$AK$267,R$23,FALSE)</f>
        <v>　</v>
      </c>
      <c r="S87" s="81" t="str">
        <f>VLOOKUP($B87,'参加申込一覧表(様式A-3)'!$B$68:$AK$267,S$23,FALSE)</f>
        <v>　</v>
      </c>
      <c r="U87" s="83">
        <f>'参加申込一覧表(様式A-3)'!J$60</f>
      </c>
      <c r="V87" s="60">
        <v>30</v>
      </c>
      <c r="W87" s="73">
        <f>VLOOKUP($B87,'参加申込一覧表(様式A-3)'!$B$68:$AK$267,W$23,FALSE)</f>
        <v>0</v>
      </c>
      <c r="X87" s="60">
        <f aca="true" t="shared" si="16" ref="X87:X150">12+W87</f>
        <v>12</v>
      </c>
      <c r="Y87" s="60">
        <f aca="true" t="shared" si="17" ref="Y87:Y150">Q87</f>
      </c>
      <c r="AC87" s="60">
        <f aca="true" t="shared" si="18" ref="AC87:AC150">K87</f>
        <v>0</v>
      </c>
      <c r="AD87" s="60">
        <f aca="true" t="shared" si="19" ref="AD87:AD150">AC87</f>
        <v>0</v>
      </c>
      <c r="AE87" s="254">
        <f t="shared" si="9"/>
      </c>
    </row>
    <row r="88" spans="1:31" ht="13.5">
      <c r="A88" s="60">
        <v>63</v>
      </c>
      <c r="B88">
        <f>B87</f>
        <v>21</v>
      </c>
      <c r="C88" s="60">
        <f t="shared" si="8"/>
        <v>3</v>
      </c>
      <c r="D88" s="245">
        <f>VLOOKUP($B88,'参加申込一覧表(様式A-3)'!$B$68:$AK$267,D$24,FALSE)</f>
        <v>0</v>
      </c>
      <c r="E88" s="246">
        <f>IF(AE88="","",COUNTIF(AE$26:AE88,E$24))</f>
      </c>
      <c r="G88" s="73">
        <f>VLOOKUP($B88,'参加申込一覧表(様式A-3)'!$B$68:$AK$267,G$24,FALSE)</f>
        <v>0</v>
      </c>
      <c r="H88" s="60">
        <f t="shared" si="15"/>
      </c>
      <c r="I88" s="81">
        <f>VLOOKUP($B88,'参加申込一覧表(様式A-3)'!$B$68:$AK$267,I$24,FALSE)</f>
      </c>
      <c r="K88" s="73">
        <f>VLOOKUP($B88,'参加申込一覧表(様式A-3)'!$B$68:$AK$267,K$24,FALSE)</f>
        <v>0</v>
      </c>
      <c r="L88" s="81" t="str">
        <f>VLOOKUP($B88,'参加申込一覧表(様式A-3)'!$B$68:$AK$267,L$24,FALSE)</f>
        <v>・</v>
      </c>
      <c r="M88" s="81" t="str">
        <f>VLOOKUP($B88,'参加申込一覧表(様式A-3)'!$B$68:$AK$267,M$24,FALSE)</f>
        <v>・</v>
      </c>
      <c r="N88" s="81" t="str">
        <f>VLOOKUP($B88,'参加申込一覧表(様式A-3)'!$B$68:$AK$267,N$24,FALSE)</f>
        <v>・</v>
      </c>
      <c r="Q88" s="73">
        <f>VLOOKUP($B88,'参加申込一覧表(様式A-3)'!$B$68:$AK$267,Q$24,FALSE)</f>
      </c>
      <c r="R88" s="81" t="str">
        <f>VLOOKUP($B88,'参加申込一覧表(様式A-3)'!$B$68:$AK$267,R$24,FALSE)</f>
        <v>　</v>
      </c>
      <c r="S88" s="81" t="str">
        <f>VLOOKUP($B88,'参加申込一覧表(様式A-3)'!$B$68:$AK$267,S$24,FALSE)</f>
        <v>　</v>
      </c>
      <c r="U88" s="83">
        <f>'参加申込一覧表(様式A-3)'!J$60</f>
      </c>
      <c r="V88" s="60">
        <v>30</v>
      </c>
      <c r="W88" s="73">
        <f>VLOOKUP($B88,'参加申込一覧表(様式A-3)'!$B$68:$AK$267,W$24,FALSE)</f>
        <v>0</v>
      </c>
      <c r="X88" s="60">
        <f t="shared" si="16"/>
        <v>12</v>
      </c>
      <c r="Y88" s="60">
        <f t="shared" si="17"/>
      </c>
      <c r="AC88" s="60">
        <f t="shared" si="18"/>
        <v>0</v>
      </c>
      <c r="AD88" s="60">
        <f t="shared" si="19"/>
        <v>0</v>
      </c>
      <c r="AE88" s="254">
        <f t="shared" si="9"/>
      </c>
    </row>
    <row r="89" spans="1:31" ht="13.5">
      <c r="A89" s="60">
        <v>64</v>
      </c>
      <c r="B89">
        <f>B86+1</f>
        <v>22</v>
      </c>
      <c r="C89" s="60">
        <f t="shared" si="8"/>
        <v>1</v>
      </c>
      <c r="D89" s="245">
        <f>VLOOKUP($B89,'参加申込一覧表(様式A-3)'!$B$68:$AK$267,D$22,FALSE)</f>
        <v>0</v>
      </c>
      <c r="E89" s="246">
        <f>IF(AE89="","",COUNTIF(AE$26:AE89,E$24))</f>
      </c>
      <c r="G89" s="73">
        <f>VLOOKUP($B89,'参加申込一覧表(様式A-3)'!$B$68:$AK$267,G$22,FALSE)</f>
        <v>0</v>
      </c>
      <c r="H89" s="60">
        <f t="shared" si="15"/>
      </c>
      <c r="I89" s="81">
        <f>VLOOKUP($B89,'参加申込一覧表(様式A-3)'!$B$68:$AK$267,I$22,FALSE)</f>
      </c>
      <c r="K89" s="73">
        <f>VLOOKUP($B89,'参加申込一覧表(様式A-3)'!$B$68:$AK$267,K$22,FALSE)</f>
        <v>0</v>
      </c>
      <c r="L89" s="81" t="str">
        <f>VLOOKUP($B89,'参加申込一覧表(様式A-3)'!$B$68:$AK$267,L$22,FALSE)</f>
        <v>・</v>
      </c>
      <c r="M89" s="81" t="str">
        <f>VLOOKUP($B89,'参加申込一覧表(様式A-3)'!$B$68:$AK$267,M$22,FALSE)</f>
        <v>・</v>
      </c>
      <c r="N89" s="81" t="str">
        <f>VLOOKUP($B89,'参加申込一覧表(様式A-3)'!$B$68:$AK$267,N$22,FALSE)</f>
        <v>・</v>
      </c>
      <c r="Q89" s="73">
        <f>VLOOKUP($B89,'参加申込一覧表(様式A-3)'!$B$68:$AK$267,$Q$22,FALSE)</f>
      </c>
      <c r="R89" s="81" t="str">
        <f>VLOOKUP($B89,'参加申込一覧表(様式A-3)'!$B$68:$AK$267,R$22,FALSE)</f>
        <v>　</v>
      </c>
      <c r="S89" s="81" t="str">
        <f>VLOOKUP($B89,'参加申込一覧表(様式A-3)'!$B$68:$AK$267,S$22,FALSE)</f>
        <v>　</v>
      </c>
      <c r="U89" s="83">
        <f>'参加申込一覧表(様式A-3)'!J$60</f>
      </c>
      <c r="V89" s="60">
        <v>30</v>
      </c>
      <c r="W89" s="73">
        <f>VLOOKUP($B89,'参加申込一覧表(様式A-3)'!$B$68:$AK$267,W$22,FALSE)</f>
        <v>0</v>
      </c>
      <c r="X89" s="60">
        <f t="shared" si="16"/>
        <v>12</v>
      </c>
      <c r="Y89" s="60">
        <f t="shared" si="17"/>
      </c>
      <c r="AC89" s="60">
        <f t="shared" si="18"/>
        <v>0</v>
      </c>
      <c r="AD89" s="60">
        <f t="shared" si="19"/>
        <v>0</v>
      </c>
      <c r="AE89" s="254">
        <f t="shared" si="9"/>
      </c>
    </row>
    <row r="90" spans="1:31" ht="13.5">
      <c r="A90" s="60">
        <v>65</v>
      </c>
      <c r="B90">
        <f>B89</f>
        <v>22</v>
      </c>
      <c r="C90" s="60">
        <f t="shared" si="8"/>
        <v>2</v>
      </c>
      <c r="D90" s="245">
        <f>VLOOKUP($B90,'参加申込一覧表(様式A-3)'!$B$68:$AK$267,D$23,FALSE)</f>
        <v>0</v>
      </c>
      <c r="E90" s="246">
        <f>IF(AE90="","",COUNTIF(AE$26:AE90,E$24))</f>
      </c>
      <c r="G90" s="73">
        <f>VLOOKUP($B90,'参加申込一覧表(様式A-3)'!$B$68:$AK$267,G$23,FALSE)</f>
        <v>0</v>
      </c>
      <c r="H90" s="60">
        <f t="shared" si="15"/>
      </c>
      <c r="I90" s="81">
        <f>VLOOKUP($B90,'参加申込一覧表(様式A-3)'!$B$68:$AK$267,I$23,FALSE)</f>
      </c>
      <c r="K90" s="73">
        <f>VLOOKUP($B90,'参加申込一覧表(様式A-3)'!$B$68:$AK$267,K$23,FALSE)</f>
        <v>0</v>
      </c>
      <c r="L90" s="81" t="str">
        <f>VLOOKUP($B90,'参加申込一覧表(様式A-3)'!$B$68:$AK$267,L$23,FALSE)</f>
        <v>・</v>
      </c>
      <c r="M90" s="81" t="str">
        <f>VLOOKUP($B90,'参加申込一覧表(様式A-3)'!$B$68:$AK$267,M$23,FALSE)</f>
        <v>・</v>
      </c>
      <c r="N90" s="81" t="str">
        <f>VLOOKUP($B90,'参加申込一覧表(様式A-3)'!$B$68:$AK$267,N$23,FALSE)</f>
        <v>・</v>
      </c>
      <c r="Q90" s="73">
        <f>VLOOKUP($B90,'参加申込一覧表(様式A-3)'!$B$68:$AK$267,Q$23,FALSE)</f>
      </c>
      <c r="R90" s="81" t="str">
        <f>VLOOKUP($B90,'参加申込一覧表(様式A-3)'!$B$68:$AK$267,R$23,FALSE)</f>
        <v>　</v>
      </c>
      <c r="S90" s="81" t="str">
        <f>VLOOKUP($B90,'参加申込一覧表(様式A-3)'!$B$68:$AK$267,S$23,FALSE)</f>
        <v>　</v>
      </c>
      <c r="U90" s="83">
        <f>'参加申込一覧表(様式A-3)'!J$60</f>
      </c>
      <c r="V90" s="60">
        <v>30</v>
      </c>
      <c r="W90" s="73">
        <f>VLOOKUP($B90,'参加申込一覧表(様式A-3)'!$B$68:$AK$267,W$23,FALSE)</f>
        <v>0</v>
      </c>
      <c r="X90" s="60">
        <f t="shared" si="16"/>
        <v>12</v>
      </c>
      <c r="Y90" s="60">
        <f t="shared" si="17"/>
      </c>
      <c r="AC90" s="60">
        <f t="shared" si="18"/>
        <v>0</v>
      </c>
      <c r="AD90" s="60">
        <f t="shared" si="19"/>
        <v>0</v>
      </c>
      <c r="AE90" s="254">
        <f t="shared" si="9"/>
      </c>
    </row>
    <row r="91" spans="1:31" ht="13.5">
      <c r="A91" s="60">
        <v>66</v>
      </c>
      <c r="B91">
        <f>B90</f>
        <v>22</v>
      </c>
      <c r="C91" s="60">
        <f t="shared" si="8"/>
        <v>3</v>
      </c>
      <c r="D91" s="245">
        <f>VLOOKUP($B91,'参加申込一覧表(様式A-3)'!$B$68:$AK$267,D$24,FALSE)</f>
        <v>0</v>
      </c>
      <c r="E91" s="246">
        <f>IF(AE91="","",COUNTIF(AE$26:AE91,E$24))</f>
      </c>
      <c r="G91" s="73">
        <f>VLOOKUP($B91,'参加申込一覧表(様式A-3)'!$B$68:$AK$267,G$24,FALSE)</f>
        <v>0</v>
      </c>
      <c r="H91" s="60">
        <f t="shared" si="15"/>
      </c>
      <c r="I91" s="81">
        <f>VLOOKUP($B91,'参加申込一覧表(様式A-3)'!$B$68:$AK$267,I$24,FALSE)</f>
      </c>
      <c r="K91" s="73">
        <f>VLOOKUP($B91,'参加申込一覧表(様式A-3)'!$B$68:$AK$267,K$24,FALSE)</f>
        <v>0</v>
      </c>
      <c r="L91" s="81" t="str">
        <f>VLOOKUP($B91,'参加申込一覧表(様式A-3)'!$B$68:$AK$267,L$24,FALSE)</f>
        <v>・</v>
      </c>
      <c r="M91" s="81" t="str">
        <f>VLOOKUP($B91,'参加申込一覧表(様式A-3)'!$B$68:$AK$267,M$24,FALSE)</f>
        <v>・</v>
      </c>
      <c r="N91" s="81" t="str">
        <f>VLOOKUP($B91,'参加申込一覧表(様式A-3)'!$B$68:$AK$267,N$24,FALSE)</f>
        <v>・</v>
      </c>
      <c r="Q91" s="73">
        <f>VLOOKUP($B91,'参加申込一覧表(様式A-3)'!$B$68:$AK$267,Q$24,FALSE)</f>
      </c>
      <c r="R91" s="81" t="str">
        <f>VLOOKUP($B91,'参加申込一覧表(様式A-3)'!$B$68:$AK$267,R$24,FALSE)</f>
        <v>　</v>
      </c>
      <c r="S91" s="81" t="str">
        <f>VLOOKUP($B91,'参加申込一覧表(様式A-3)'!$B$68:$AK$267,S$24,FALSE)</f>
        <v>　</v>
      </c>
      <c r="U91" s="83">
        <f>'参加申込一覧表(様式A-3)'!J$60</f>
      </c>
      <c r="V91" s="60">
        <v>30</v>
      </c>
      <c r="W91" s="73">
        <f>VLOOKUP($B91,'参加申込一覧表(様式A-3)'!$B$68:$AK$267,W$24,FALSE)</f>
        <v>0</v>
      </c>
      <c r="X91" s="60">
        <f t="shared" si="16"/>
        <v>12</v>
      </c>
      <c r="Y91" s="60">
        <f t="shared" si="17"/>
      </c>
      <c r="AC91" s="60">
        <f t="shared" si="18"/>
        <v>0</v>
      </c>
      <c r="AD91" s="60">
        <f t="shared" si="19"/>
        <v>0</v>
      </c>
      <c r="AE91" s="254">
        <f t="shared" si="9"/>
      </c>
    </row>
    <row r="92" spans="1:31" ht="13.5">
      <c r="A92" s="60">
        <v>67</v>
      </c>
      <c r="B92">
        <f>B89+1</f>
        <v>23</v>
      </c>
      <c r="C92" s="60">
        <f t="shared" si="8"/>
        <v>1</v>
      </c>
      <c r="D92" s="245">
        <f>VLOOKUP($B92,'参加申込一覧表(様式A-3)'!$B$68:$AK$267,D$22,FALSE)</f>
        <v>0</v>
      </c>
      <c r="E92" s="246">
        <f>IF(AE92="","",COUNTIF(AE$26:AE92,E$24))</f>
      </c>
      <c r="G92" s="73">
        <f>VLOOKUP($B92,'参加申込一覧表(様式A-3)'!$B$68:$AK$267,G$22,FALSE)</f>
        <v>0</v>
      </c>
      <c r="H92" s="60">
        <f t="shared" si="15"/>
      </c>
      <c r="I92" s="81">
        <f>VLOOKUP($B92,'参加申込一覧表(様式A-3)'!$B$68:$AK$267,I$22,FALSE)</f>
      </c>
      <c r="K92" s="73">
        <f>VLOOKUP($B92,'参加申込一覧表(様式A-3)'!$B$68:$AK$267,K$22,FALSE)</f>
        <v>0</v>
      </c>
      <c r="L92" s="81" t="str">
        <f>VLOOKUP($B92,'参加申込一覧表(様式A-3)'!$B$68:$AK$267,L$22,FALSE)</f>
        <v>・</v>
      </c>
      <c r="M92" s="81" t="str">
        <f>VLOOKUP($B92,'参加申込一覧表(様式A-3)'!$B$68:$AK$267,M$22,FALSE)</f>
        <v>・</v>
      </c>
      <c r="N92" s="81" t="str">
        <f>VLOOKUP($B92,'参加申込一覧表(様式A-3)'!$B$68:$AK$267,N$22,FALSE)</f>
        <v>・</v>
      </c>
      <c r="Q92" s="73">
        <f>VLOOKUP($B92,'参加申込一覧表(様式A-3)'!$B$68:$AK$267,$Q$22,FALSE)</f>
      </c>
      <c r="R92" s="81" t="str">
        <f>VLOOKUP($B92,'参加申込一覧表(様式A-3)'!$B$68:$AK$267,R$22,FALSE)</f>
        <v>　</v>
      </c>
      <c r="S92" s="81" t="str">
        <f>VLOOKUP($B92,'参加申込一覧表(様式A-3)'!$B$68:$AK$267,S$22,FALSE)</f>
        <v>　</v>
      </c>
      <c r="U92" s="83">
        <f>'参加申込一覧表(様式A-3)'!J$60</f>
      </c>
      <c r="V92" s="60">
        <v>30</v>
      </c>
      <c r="W92" s="73">
        <f>VLOOKUP($B92,'参加申込一覧表(様式A-3)'!$B$68:$AK$267,W$22,FALSE)</f>
        <v>0</v>
      </c>
      <c r="X92" s="60">
        <f t="shared" si="16"/>
        <v>12</v>
      </c>
      <c r="Y92" s="60">
        <f t="shared" si="17"/>
      </c>
      <c r="AC92" s="60">
        <f t="shared" si="18"/>
        <v>0</v>
      </c>
      <c r="AD92" s="60">
        <f t="shared" si="19"/>
        <v>0</v>
      </c>
      <c r="AE92" s="254">
        <f t="shared" si="9"/>
      </c>
    </row>
    <row r="93" spans="1:31" ht="13.5">
      <c r="A93" s="60">
        <v>68</v>
      </c>
      <c r="B93">
        <f>B92</f>
        <v>23</v>
      </c>
      <c r="C93" s="60">
        <f t="shared" si="8"/>
        <v>2</v>
      </c>
      <c r="D93" s="245">
        <f>VLOOKUP($B93,'参加申込一覧表(様式A-3)'!$B$68:$AK$267,D$23,FALSE)</f>
        <v>0</v>
      </c>
      <c r="E93" s="246">
        <f>IF(AE93="","",COUNTIF(AE$26:AE93,E$24))</f>
      </c>
      <c r="G93" s="73">
        <f>VLOOKUP($B93,'参加申込一覧表(様式A-3)'!$B$68:$AK$267,G$23,FALSE)</f>
        <v>0</v>
      </c>
      <c r="H93" s="60">
        <f t="shared" si="15"/>
      </c>
      <c r="I93" s="81">
        <f>VLOOKUP($B93,'参加申込一覧表(様式A-3)'!$B$68:$AK$267,I$23,FALSE)</f>
      </c>
      <c r="K93" s="73">
        <f>VLOOKUP($B93,'参加申込一覧表(様式A-3)'!$B$68:$AK$267,K$23,FALSE)</f>
        <v>0</v>
      </c>
      <c r="L93" s="81" t="str">
        <f>VLOOKUP($B93,'参加申込一覧表(様式A-3)'!$B$68:$AK$267,L$23,FALSE)</f>
        <v>・</v>
      </c>
      <c r="M93" s="81" t="str">
        <f>VLOOKUP($B93,'参加申込一覧表(様式A-3)'!$B$68:$AK$267,M$23,FALSE)</f>
        <v>・</v>
      </c>
      <c r="N93" s="81" t="str">
        <f>VLOOKUP($B93,'参加申込一覧表(様式A-3)'!$B$68:$AK$267,N$23,FALSE)</f>
        <v>・</v>
      </c>
      <c r="Q93" s="73">
        <f>VLOOKUP($B93,'参加申込一覧表(様式A-3)'!$B$68:$AK$267,Q$23,FALSE)</f>
      </c>
      <c r="R93" s="81" t="str">
        <f>VLOOKUP($B93,'参加申込一覧表(様式A-3)'!$B$68:$AK$267,R$23,FALSE)</f>
        <v>　</v>
      </c>
      <c r="S93" s="81" t="str">
        <f>VLOOKUP($B93,'参加申込一覧表(様式A-3)'!$B$68:$AK$267,S$23,FALSE)</f>
        <v>　</v>
      </c>
      <c r="U93" s="83">
        <f>'参加申込一覧表(様式A-3)'!J$60</f>
      </c>
      <c r="V93" s="60">
        <v>30</v>
      </c>
      <c r="W93" s="73">
        <f>VLOOKUP($B93,'参加申込一覧表(様式A-3)'!$B$68:$AK$267,W$23,FALSE)</f>
        <v>0</v>
      </c>
      <c r="X93" s="60">
        <f t="shared" si="16"/>
        <v>12</v>
      </c>
      <c r="Y93" s="60">
        <f t="shared" si="17"/>
      </c>
      <c r="AC93" s="60">
        <f t="shared" si="18"/>
        <v>0</v>
      </c>
      <c r="AD93" s="60">
        <f t="shared" si="19"/>
        <v>0</v>
      </c>
      <c r="AE93" s="254">
        <f t="shared" si="9"/>
      </c>
    </row>
    <row r="94" spans="1:31" ht="13.5">
      <c r="A94" s="60">
        <v>69</v>
      </c>
      <c r="B94">
        <f>B93</f>
        <v>23</v>
      </c>
      <c r="C94" s="60">
        <f aca="true" t="shared" si="20" ref="C94:C157">C91</f>
        <v>3</v>
      </c>
      <c r="D94" s="245">
        <f>VLOOKUP($B94,'参加申込一覧表(様式A-3)'!$B$68:$AK$267,D$24,FALSE)</f>
        <v>0</v>
      </c>
      <c r="E94" s="246">
        <f>IF(AE94="","",COUNTIF(AE$26:AE94,E$24))</f>
      </c>
      <c r="G94" s="73">
        <f>VLOOKUP($B94,'参加申込一覧表(様式A-3)'!$B$68:$AK$267,G$24,FALSE)</f>
        <v>0</v>
      </c>
      <c r="H94" s="60">
        <f t="shared" si="15"/>
      </c>
      <c r="I94" s="81">
        <f>VLOOKUP($B94,'参加申込一覧表(様式A-3)'!$B$68:$AK$267,I$24,FALSE)</f>
      </c>
      <c r="K94" s="73">
        <f>VLOOKUP($B94,'参加申込一覧表(様式A-3)'!$B$68:$AK$267,K$24,FALSE)</f>
        <v>0</v>
      </c>
      <c r="L94" s="81" t="str">
        <f>VLOOKUP($B94,'参加申込一覧表(様式A-3)'!$B$68:$AK$267,L$24,FALSE)</f>
        <v>・</v>
      </c>
      <c r="M94" s="81" t="str">
        <f>VLOOKUP($B94,'参加申込一覧表(様式A-3)'!$B$68:$AK$267,M$24,FALSE)</f>
        <v>・</v>
      </c>
      <c r="N94" s="81" t="str">
        <f>VLOOKUP($B94,'参加申込一覧表(様式A-3)'!$B$68:$AK$267,N$24,FALSE)</f>
        <v>・</v>
      </c>
      <c r="Q94" s="73">
        <f>VLOOKUP($B94,'参加申込一覧表(様式A-3)'!$B$68:$AK$267,Q$24,FALSE)</f>
      </c>
      <c r="R94" s="81" t="str">
        <f>VLOOKUP($B94,'参加申込一覧表(様式A-3)'!$B$68:$AK$267,R$24,FALSE)</f>
        <v>　</v>
      </c>
      <c r="S94" s="81" t="str">
        <f>VLOOKUP($B94,'参加申込一覧表(様式A-3)'!$B$68:$AK$267,S$24,FALSE)</f>
        <v>　</v>
      </c>
      <c r="U94" s="83">
        <f>'参加申込一覧表(様式A-3)'!J$60</f>
      </c>
      <c r="V94" s="60">
        <v>30</v>
      </c>
      <c r="W94" s="73">
        <f>VLOOKUP($B94,'参加申込一覧表(様式A-3)'!$B$68:$AK$267,W$24,FALSE)</f>
        <v>0</v>
      </c>
      <c r="X94" s="60">
        <f t="shared" si="16"/>
        <v>12</v>
      </c>
      <c r="Y94" s="60">
        <f t="shared" si="17"/>
      </c>
      <c r="AC94" s="60">
        <f t="shared" si="18"/>
        <v>0</v>
      </c>
      <c r="AD94" s="60">
        <f t="shared" si="19"/>
        <v>0</v>
      </c>
      <c r="AE94" s="254">
        <f t="shared" si="9"/>
      </c>
    </row>
    <row r="95" spans="1:31" ht="13.5">
      <c r="A95" s="60">
        <v>70</v>
      </c>
      <c r="B95">
        <f>B92+1</f>
        <v>24</v>
      </c>
      <c r="C95" s="60">
        <f t="shared" si="20"/>
        <v>1</v>
      </c>
      <c r="D95" s="245">
        <f>VLOOKUP($B95,'参加申込一覧表(様式A-3)'!$B$68:$AK$267,D$22,FALSE)</f>
        <v>0</v>
      </c>
      <c r="E95" s="246">
        <f>IF(AE95="","",COUNTIF(AE$26:AE95,E$24))</f>
      </c>
      <c r="G95" s="73">
        <f>VLOOKUP($B95,'参加申込一覧表(様式A-3)'!$B$68:$AK$267,G$22,FALSE)</f>
        <v>0</v>
      </c>
      <c r="H95" s="60">
        <f t="shared" si="15"/>
      </c>
      <c r="I95" s="81">
        <f>VLOOKUP($B95,'参加申込一覧表(様式A-3)'!$B$68:$AK$267,I$22,FALSE)</f>
      </c>
      <c r="K95" s="73">
        <f>VLOOKUP($B95,'参加申込一覧表(様式A-3)'!$B$68:$AK$267,K$22,FALSE)</f>
        <v>0</v>
      </c>
      <c r="L95" s="81" t="str">
        <f>VLOOKUP($B95,'参加申込一覧表(様式A-3)'!$B$68:$AK$267,L$22,FALSE)</f>
        <v>・</v>
      </c>
      <c r="M95" s="81" t="str">
        <f>VLOOKUP($B95,'参加申込一覧表(様式A-3)'!$B$68:$AK$267,M$22,FALSE)</f>
        <v>・</v>
      </c>
      <c r="N95" s="81" t="str">
        <f>VLOOKUP($B95,'参加申込一覧表(様式A-3)'!$B$68:$AK$267,N$22,FALSE)</f>
        <v>・</v>
      </c>
      <c r="Q95" s="73">
        <f>VLOOKUP($B95,'参加申込一覧表(様式A-3)'!$B$68:$AK$267,$Q$22,FALSE)</f>
      </c>
      <c r="R95" s="81" t="str">
        <f>VLOOKUP($B95,'参加申込一覧表(様式A-3)'!$B$68:$AK$267,R$22,FALSE)</f>
        <v>　</v>
      </c>
      <c r="S95" s="81" t="str">
        <f>VLOOKUP($B95,'参加申込一覧表(様式A-3)'!$B$68:$AK$267,S$22,FALSE)</f>
        <v>　</v>
      </c>
      <c r="U95" s="83">
        <f>'参加申込一覧表(様式A-3)'!J$60</f>
      </c>
      <c r="V95" s="60">
        <v>30</v>
      </c>
      <c r="W95" s="73">
        <f>VLOOKUP($B95,'参加申込一覧表(様式A-3)'!$B$68:$AK$267,W$22,FALSE)</f>
        <v>0</v>
      </c>
      <c r="X95" s="60">
        <f t="shared" si="16"/>
        <v>12</v>
      </c>
      <c r="Y95" s="60">
        <f t="shared" si="17"/>
      </c>
      <c r="AC95" s="60">
        <f t="shared" si="18"/>
        <v>0</v>
      </c>
      <c r="AD95" s="60">
        <f t="shared" si="19"/>
        <v>0</v>
      </c>
      <c r="AE95" s="254">
        <f t="shared" si="9"/>
      </c>
    </row>
    <row r="96" spans="1:31" ht="13.5">
      <c r="A96" s="60">
        <v>71</v>
      </c>
      <c r="B96">
        <f>B95</f>
        <v>24</v>
      </c>
      <c r="C96" s="60">
        <f t="shared" si="20"/>
        <v>2</v>
      </c>
      <c r="D96" s="245">
        <f>VLOOKUP($B96,'参加申込一覧表(様式A-3)'!$B$68:$AK$267,D$23,FALSE)</f>
        <v>0</v>
      </c>
      <c r="E96" s="246">
        <f>IF(AE96="","",COUNTIF(AE$26:AE96,E$24))</f>
      </c>
      <c r="G96" s="73">
        <f>VLOOKUP($B96,'参加申込一覧表(様式A-3)'!$B$68:$AK$267,G$23,FALSE)</f>
        <v>0</v>
      </c>
      <c r="H96" s="60">
        <f t="shared" si="15"/>
      </c>
      <c r="I96" s="81">
        <f>VLOOKUP($B96,'参加申込一覧表(様式A-3)'!$B$68:$AK$267,I$23,FALSE)</f>
      </c>
      <c r="K96" s="73">
        <f>VLOOKUP($B96,'参加申込一覧表(様式A-3)'!$B$68:$AK$267,K$23,FALSE)</f>
        <v>0</v>
      </c>
      <c r="L96" s="81" t="str">
        <f>VLOOKUP($B96,'参加申込一覧表(様式A-3)'!$B$68:$AK$267,L$23,FALSE)</f>
        <v>・</v>
      </c>
      <c r="M96" s="81" t="str">
        <f>VLOOKUP($B96,'参加申込一覧表(様式A-3)'!$B$68:$AK$267,M$23,FALSE)</f>
        <v>・</v>
      </c>
      <c r="N96" s="81" t="str">
        <f>VLOOKUP($B96,'参加申込一覧表(様式A-3)'!$B$68:$AK$267,N$23,FALSE)</f>
        <v>・</v>
      </c>
      <c r="Q96" s="73">
        <f>VLOOKUP($B96,'参加申込一覧表(様式A-3)'!$B$68:$AK$267,Q$23,FALSE)</f>
      </c>
      <c r="R96" s="81" t="str">
        <f>VLOOKUP($B96,'参加申込一覧表(様式A-3)'!$B$68:$AK$267,R$23,FALSE)</f>
        <v>　</v>
      </c>
      <c r="S96" s="81" t="str">
        <f>VLOOKUP($B96,'参加申込一覧表(様式A-3)'!$B$68:$AK$267,S$23,FALSE)</f>
        <v>　</v>
      </c>
      <c r="U96" s="83">
        <f>'参加申込一覧表(様式A-3)'!J$60</f>
      </c>
      <c r="V96" s="60">
        <v>30</v>
      </c>
      <c r="W96" s="73">
        <f>VLOOKUP($B96,'参加申込一覧表(様式A-3)'!$B$68:$AK$267,W$23,FALSE)</f>
        <v>0</v>
      </c>
      <c r="X96" s="60">
        <f t="shared" si="16"/>
        <v>12</v>
      </c>
      <c r="Y96" s="60">
        <f t="shared" si="17"/>
      </c>
      <c r="AC96" s="60">
        <f t="shared" si="18"/>
        <v>0</v>
      </c>
      <c r="AD96" s="60">
        <f t="shared" si="19"/>
        <v>0</v>
      </c>
      <c r="AE96" s="254">
        <f aca="true" t="shared" si="21" ref="AE96:AE159">IF(D96=0,"",AE$24)</f>
      </c>
    </row>
    <row r="97" spans="1:31" ht="13.5">
      <c r="A97" s="60">
        <v>72</v>
      </c>
      <c r="B97">
        <f>B96</f>
        <v>24</v>
      </c>
      <c r="C97" s="60">
        <f t="shared" si="20"/>
        <v>3</v>
      </c>
      <c r="D97" s="245">
        <f>VLOOKUP($B97,'参加申込一覧表(様式A-3)'!$B$68:$AK$267,D$24,FALSE)</f>
        <v>0</v>
      </c>
      <c r="E97" s="246">
        <f>IF(AE97="","",COUNTIF(AE$26:AE97,E$24))</f>
      </c>
      <c r="G97" s="73">
        <f>VLOOKUP($B97,'参加申込一覧表(様式A-3)'!$B$68:$AK$267,G$24,FALSE)</f>
        <v>0</v>
      </c>
      <c r="H97" s="60">
        <f t="shared" si="15"/>
      </c>
      <c r="I97" s="81">
        <f>VLOOKUP($B97,'参加申込一覧表(様式A-3)'!$B$68:$AK$267,I$24,FALSE)</f>
      </c>
      <c r="K97" s="73">
        <f>VLOOKUP($B97,'参加申込一覧表(様式A-3)'!$B$68:$AK$267,K$24,FALSE)</f>
        <v>0</v>
      </c>
      <c r="L97" s="81" t="str">
        <f>VLOOKUP($B97,'参加申込一覧表(様式A-3)'!$B$68:$AK$267,L$24,FALSE)</f>
        <v>・</v>
      </c>
      <c r="M97" s="81" t="str">
        <f>VLOOKUP($B97,'参加申込一覧表(様式A-3)'!$B$68:$AK$267,M$24,FALSE)</f>
        <v>・</v>
      </c>
      <c r="N97" s="81" t="str">
        <f>VLOOKUP($B97,'参加申込一覧表(様式A-3)'!$B$68:$AK$267,N$24,FALSE)</f>
        <v>・</v>
      </c>
      <c r="Q97" s="73">
        <f>VLOOKUP($B97,'参加申込一覧表(様式A-3)'!$B$68:$AK$267,Q$24,FALSE)</f>
      </c>
      <c r="R97" s="81" t="str">
        <f>VLOOKUP($B97,'参加申込一覧表(様式A-3)'!$B$68:$AK$267,R$24,FALSE)</f>
        <v>　</v>
      </c>
      <c r="S97" s="81" t="str">
        <f>VLOOKUP($B97,'参加申込一覧表(様式A-3)'!$B$68:$AK$267,S$24,FALSE)</f>
        <v>　</v>
      </c>
      <c r="U97" s="83">
        <f>'参加申込一覧表(様式A-3)'!J$60</f>
      </c>
      <c r="V97" s="60">
        <v>30</v>
      </c>
      <c r="W97" s="73">
        <f>VLOOKUP($B97,'参加申込一覧表(様式A-3)'!$B$68:$AK$267,W$24,FALSE)</f>
        <v>0</v>
      </c>
      <c r="X97" s="60">
        <f t="shared" si="16"/>
        <v>12</v>
      </c>
      <c r="Y97" s="60">
        <f t="shared" si="17"/>
      </c>
      <c r="AC97" s="60">
        <f t="shared" si="18"/>
        <v>0</v>
      </c>
      <c r="AD97" s="60">
        <f t="shared" si="19"/>
        <v>0</v>
      </c>
      <c r="AE97" s="254">
        <f t="shared" si="21"/>
      </c>
    </row>
    <row r="98" spans="1:31" ht="13.5">
      <c r="A98" s="60">
        <v>73</v>
      </c>
      <c r="B98">
        <f>B95+1</f>
        <v>25</v>
      </c>
      <c r="C98" s="60">
        <f t="shared" si="20"/>
        <v>1</v>
      </c>
      <c r="D98" s="245">
        <f>VLOOKUP($B98,'参加申込一覧表(様式A-3)'!$B$68:$AK$267,D$22,FALSE)</f>
        <v>0</v>
      </c>
      <c r="E98" s="246">
        <f>IF(AE98="","",COUNTIF(AE$26:AE98,E$24))</f>
      </c>
      <c r="G98" s="73">
        <f>VLOOKUP($B98,'参加申込一覧表(様式A-3)'!$B$68:$AK$267,G$22,FALSE)</f>
        <v>0</v>
      </c>
      <c r="H98" s="60">
        <f t="shared" si="15"/>
      </c>
      <c r="I98" s="81">
        <f>VLOOKUP($B98,'参加申込一覧表(様式A-3)'!$B$68:$AK$267,I$22,FALSE)</f>
      </c>
      <c r="K98" s="73">
        <f>VLOOKUP($B98,'参加申込一覧表(様式A-3)'!$B$68:$AK$267,K$22,FALSE)</f>
        <v>0</v>
      </c>
      <c r="L98" s="81" t="str">
        <f>VLOOKUP($B98,'参加申込一覧表(様式A-3)'!$B$68:$AK$267,L$22,FALSE)</f>
        <v>・</v>
      </c>
      <c r="M98" s="81" t="str">
        <f>VLOOKUP($B98,'参加申込一覧表(様式A-3)'!$B$68:$AK$267,M$22,FALSE)</f>
        <v>・</v>
      </c>
      <c r="N98" s="81" t="str">
        <f>VLOOKUP($B98,'参加申込一覧表(様式A-3)'!$B$68:$AK$267,N$22,FALSE)</f>
        <v>・</v>
      </c>
      <c r="Q98" s="73">
        <f>VLOOKUP($B98,'参加申込一覧表(様式A-3)'!$B$68:$AK$267,$Q$22,FALSE)</f>
      </c>
      <c r="R98" s="81" t="str">
        <f>VLOOKUP($B98,'参加申込一覧表(様式A-3)'!$B$68:$AK$267,R$22,FALSE)</f>
        <v>　</v>
      </c>
      <c r="S98" s="81" t="str">
        <f>VLOOKUP($B98,'参加申込一覧表(様式A-3)'!$B$68:$AK$267,S$22,FALSE)</f>
        <v>　</v>
      </c>
      <c r="U98" s="83">
        <f>'参加申込一覧表(様式A-3)'!J$60</f>
      </c>
      <c r="V98" s="60">
        <v>30</v>
      </c>
      <c r="W98" s="73">
        <f>VLOOKUP($B98,'参加申込一覧表(様式A-3)'!$B$68:$AK$267,W$22,FALSE)</f>
        <v>0</v>
      </c>
      <c r="X98" s="60">
        <f t="shared" si="16"/>
        <v>12</v>
      </c>
      <c r="Y98" s="60">
        <f t="shared" si="17"/>
      </c>
      <c r="AC98" s="60">
        <f t="shared" si="18"/>
        <v>0</v>
      </c>
      <c r="AD98" s="60">
        <f t="shared" si="19"/>
        <v>0</v>
      </c>
      <c r="AE98" s="254">
        <f t="shared" si="21"/>
      </c>
    </row>
    <row r="99" spans="1:31" ht="13.5">
      <c r="A99" s="60">
        <v>74</v>
      </c>
      <c r="B99">
        <f>B98</f>
        <v>25</v>
      </c>
      <c r="C99" s="60">
        <f t="shared" si="20"/>
        <v>2</v>
      </c>
      <c r="D99" s="245">
        <f>VLOOKUP($B99,'参加申込一覧表(様式A-3)'!$B$68:$AK$267,D$23,FALSE)</f>
        <v>0</v>
      </c>
      <c r="E99" s="246">
        <f>IF(AE99="","",COUNTIF(AE$26:AE99,E$24))</f>
      </c>
      <c r="G99" s="73">
        <f>VLOOKUP($B99,'参加申込一覧表(様式A-3)'!$B$68:$AK$267,G$23,FALSE)</f>
        <v>0</v>
      </c>
      <c r="H99" s="60">
        <f t="shared" si="15"/>
      </c>
      <c r="I99" s="81">
        <f>VLOOKUP($B99,'参加申込一覧表(様式A-3)'!$B$68:$AK$267,I$23,FALSE)</f>
      </c>
      <c r="K99" s="73">
        <f>VLOOKUP($B99,'参加申込一覧表(様式A-3)'!$B$68:$AK$267,K$23,FALSE)</f>
        <v>0</v>
      </c>
      <c r="L99" s="81" t="str">
        <f>VLOOKUP($B99,'参加申込一覧表(様式A-3)'!$B$68:$AK$267,L$23,FALSE)</f>
        <v>・</v>
      </c>
      <c r="M99" s="81" t="str">
        <f>VLOOKUP($B99,'参加申込一覧表(様式A-3)'!$B$68:$AK$267,M$23,FALSE)</f>
        <v>・</v>
      </c>
      <c r="N99" s="81" t="str">
        <f>VLOOKUP($B99,'参加申込一覧表(様式A-3)'!$B$68:$AK$267,N$23,FALSE)</f>
        <v>・</v>
      </c>
      <c r="Q99" s="73">
        <f>VLOOKUP($B99,'参加申込一覧表(様式A-3)'!$B$68:$AK$267,Q$23,FALSE)</f>
      </c>
      <c r="R99" s="81" t="str">
        <f>VLOOKUP($B99,'参加申込一覧表(様式A-3)'!$B$68:$AK$267,R$23,FALSE)</f>
        <v>　</v>
      </c>
      <c r="S99" s="81" t="str">
        <f>VLOOKUP($B99,'参加申込一覧表(様式A-3)'!$B$68:$AK$267,S$23,FALSE)</f>
        <v>　</v>
      </c>
      <c r="U99" s="83">
        <f>'参加申込一覧表(様式A-3)'!J$60</f>
      </c>
      <c r="V99" s="60">
        <v>30</v>
      </c>
      <c r="W99" s="73">
        <f>VLOOKUP($B99,'参加申込一覧表(様式A-3)'!$B$68:$AK$267,W$23,FALSE)</f>
        <v>0</v>
      </c>
      <c r="X99" s="60">
        <f t="shared" si="16"/>
        <v>12</v>
      </c>
      <c r="Y99" s="60">
        <f t="shared" si="17"/>
      </c>
      <c r="AC99" s="60">
        <f t="shared" si="18"/>
        <v>0</v>
      </c>
      <c r="AD99" s="60">
        <f t="shared" si="19"/>
        <v>0</v>
      </c>
      <c r="AE99" s="254">
        <f t="shared" si="21"/>
      </c>
    </row>
    <row r="100" spans="1:31" ht="13.5">
      <c r="A100" s="60">
        <v>75</v>
      </c>
      <c r="B100">
        <f>B99</f>
        <v>25</v>
      </c>
      <c r="C100" s="60">
        <f t="shared" si="20"/>
        <v>3</v>
      </c>
      <c r="D100" s="245">
        <f>VLOOKUP($B100,'参加申込一覧表(様式A-3)'!$B$68:$AK$267,D$24,FALSE)</f>
        <v>0</v>
      </c>
      <c r="E100" s="246">
        <f>IF(AE100="","",COUNTIF(AE$26:AE100,E$24))</f>
      </c>
      <c r="G100" s="73">
        <f>VLOOKUP($B100,'参加申込一覧表(様式A-3)'!$B$68:$AK$267,G$24,FALSE)</f>
        <v>0</v>
      </c>
      <c r="H100" s="60">
        <f t="shared" si="15"/>
      </c>
      <c r="I100" s="81">
        <f>VLOOKUP($B100,'参加申込一覧表(様式A-3)'!$B$68:$AK$267,I$24,FALSE)</f>
      </c>
      <c r="K100" s="73">
        <f>VLOOKUP($B100,'参加申込一覧表(様式A-3)'!$B$68:$AK$267,K$24,FALSE)</f>
        <v>0</v>
      </c>
      <c r="L100" s="81" t="str">
        <f>VLOOKUP($B100,'参加申込一覧表(様式A-3)'!$B$68:$AK$267,L$24,FALSE)</f>
        <v>・</v>
      </c>
      <c r="M100" s="81" t="str">
        <f>VLOOKUP($B100,'参加申込一覧表(様式A-3)'!$B$68:$AK$267,M$24,FALSE)</f>
        <v>・</v>
      </c>
      <c r="N100" s="81" t="str">
        <f>VLOOKUP($B100,'参加申込一覧表(様式A-3)'!$B$68:$AK$267,N$24,FALSE)</f>
        <v>・</v>
      </c>
      <c r="Q100" s="73">
        <f>VLOOKUP($B100,'参加申込一覧表(様式A-3)'!$B$68:$AK$267,Q$24,FALSE)</f>
      </c>
      <c r="R100" s="81" t="str">
        <f>VLOOKUP($B100,'参加申込一覧表(様式A-3)'!$B$68:$AK$267,R$24,FALSE)</f>
        <v>　</v>
      </c>
      <c r="S100" s="81" t="str">
        <f>VLOOKUP($B100,'参加申込一覧表(様式A-3)'!$B$68:$AK$267,S$24,FALSE)</f>
        <v>　</v>
      </c>
      <c r="U100" s="83">
        <f>'参加申込一覧表(様式A-3)'!J$60</f>
      </c>
      <c r="V100" s="60">
        <v>30</v>
      </c>
      <c r="W100" s="73">
        <f>VLOOKUP($B100,'参加申込一覧表(様式A-3)'!$B$68:$AK$267,W$24,FALSE)</f>
        <v>0</v>
      </c>
      <c r="X100" s="60">
        <f t="shared" si="16"/>
        <v>12</v>
      </c>
      <c r="Y100" s="60">
        <f t="shared" si="17"/>
      </c>
      <c r="AC100" s="60">
        <f t="shared" si="18"/>
        <v>0</v>
      </c>
      <c r="AD100" s="60">
        <f t="shared" si="19"/>
        <v>0</v>
      </c>
      <c r="AE100" s="254">
        <f t="shared" si="21"/>
      </c>
    </row>
    <row r="101" spans="1:31" ht="13.5">
      <c r="A101" s="60">
        <v>76</v>
      </c>
      <c r="B101">
        <f>B98+1</f>
        <v>26</v>
      </c>
      <c r="C101" s="60">
        <f t="shared" si="20"/>
        <v>1</v>
      </c>
      <c r="D101" s="245">
        <f>VLOOKUP($B101,'参加申込一覧表(様式A-3)'!$B$68:$AK$267,D$22,FALSE)</f>
        <v>0</v>
      </c>
      <c r="E101" s="246">
        <f>IF(AE101="","",COUNTIF(AE$26:AE101,E$24))</f>
      </c>
      <c r="G101" s="73">
        <f>VLOOKUP($B101,'参加申込一覧表(様式A-3)'!$B$68:$AK$267,G$22,FALSE)</f>
        <v>0</v>
      </c>
      <c r="H101" s="60">
        <f t="shared" si="15"/>
      </c>
      <c r="I101" s="81">
        <f>VLOOKUP($B101,'参加申込一覧表(様式A-3)'!$B$68:$AK$267,I$22,FALSE)</f>
      </c>
      <c r="K101" s="73">
        <f>VLOOKUP($B101,'参加申込一覧表(様式A-3)'!$B$68:$AK$267,K$22,FALSE)</f>
        <v>0</v>
      </c>
      <c r="L101" s="81" t="str">
        <f>VLOOKUP($B101,'参加申込一覧表(様式A-3)'!$B$68:$AK$267,L$22,FALSE)</f>
        <v>・</v>
      </c>
      <c r="M101" s="81" t="str">
        <f>VLOOKUP($B101,'参加申込一覧表(様式A-3)'!$B$68:$AK$267,M$22,FALSE)</f>
        <v>・</v>
      </c>
      <c r="N101" s="81" t="str">
        <f>VLOOKUP($B101,'参加申込一覧表(様式A-3)'!$B$68:$AK$267,N$22,FALSE)</f>
        <v>・</v>
      </c>
      <c r="Q101" s="73">
        <f>VLOOKUP($B101,'参加申込一覧表(様式A-3)'!$B$68:$AK$267,$Q$22,FALSE)</f>
      </c>
      <c r="R101" s="81" t="str">
        <f>VLOOKUP($B101,'参加申込一覧表(様式A-3)'!$B$68:$AK$267,R$22,FALSE)</f>
        <v>　</v>
      </c>
      <c r="S101" s="81" t="str">
        <f>VLOOKUP($B101,'参加申込一覧表(様式A-3)'!$B$68:$AK$267,S$22,FALSE)</f>
        <v>　</v>
      </c>
      <c r="U101" s="83">
        <f>'参加申込一覧表(様式A-3)'!J$60</f>
      </c>
      <c r="V101" s="60">
        <v>30</v>
      </c>
      <c r="W101" s="73">
        <f>VLOOKUP($B101,'参加申込一覧表(様式A-3)'!$B$68:$AK$267,W$22,FALSE)</f>
        <v>0</v>
      </c>
      <c r="X101" s="60">
        <f t="shared" si="16"/>
        <v>12</v>
      </c>
      <c r="Y101" s="60">
        <f t="shared" si="17"/>
      </c>
      <c r="AC101" s="60">
        <f t="shared" si="18"/>
        <v>0</v>
      </c>
      <c r="AD101" s="60">
        <f t="shared" si="19"/>
        <v>0</v>
      </c>
      <c r="AE101" s="254">
        <f t="shared" si="21"/>
      </c>
    </row>
    <row r="102" spans="1:31" ht="13.5">
      <c r="A102" s="60">
        <v>77</v>
      </c>
      <c r="B102">
        <f>B101</f>
        <v>26</v>
      </c>
      <c r="C102" s="60">
        <f t="shared" si="20"/>
        <v>2</v>
      </c>
      <c r="D102" s="245">
        <f>VLOOKUP($B102,'参加申込一覧表(様式A-3)'!$B$68:$AK$267,D$23,FALSE)</f>
        <v>0</v>
      </c>
      <c r="E102" s="246">
        <f>IF(AE102="","",COUNTIF(AE$26:AE102,E$24))</f>
      </c>
      <c r="G102" s="73">
        <f>VLOOKUP($B102,'参加申込一覧表(様式A-3)'!$B$68:$AK$267,G$23,FALSE)</f>
        <v>0</v>
      </c>
      <c r="H102" s="60">
        <f t="shared" si="15"/>
      </c>
      <c r="I102" s="81">
        <f>VLOOKUP($B102,'参加申込一覧表(様式A-3)'!$B$68:$AK$267,I$23,FALSE)</f>
      </c>
      <c r="K102" s="73">
        <f>VLOOKUP($B102,'参加申込一覧表(様式A-3)'!$B$68:$AK$267,K$23,FALSE)</f>
        <v>0</v>
      </c>
      <c r="L102" s="81" t="str">
        <f>VLOOKUP($B102,'参加申込一覧表(様式A-3)'!$B$68:$AK$267,L$23,FALSE)</f>
        <v>・</v>
      </c>
      <c r="M102" s="81" t="str">
        <f>VLOOKUP($B102,'参加申込一覧表(様式A-3)'!$B$68:$AK$267,M$23,FALSE)</f>
        <v>・</v>
      </c>
      <c r="N102" s="81" t="str">
        <f>VLOOKUP($B102,'参加申込一覧表(様式A-3)'!$B$68:$AK$267,N$23,FALSE)</f>
        <v>・</v>
      </c>
      <c r="Q102" s="73">
        <f>VLOOKUP($B102,'参加申込一覧表(様式A-3)'!$B$68:$AK$267,Q$23,FALSE)</f>
      </c>
      <c r="R102" s="81" t="str">
        <f>VLOOKUP($B102,'参加申込一覧表(様式A-3)'!$B$68:$AK$267,R$23,FALSE)</f>
        <v>　</v>
      </c>
      <c r="S102" s="81" t="str">
        <f>VLOOKUP($B102,'参加申込一覧表(様式A-3)'!$B$68:$AK$267,S$23,FALSE)</f>
        <v>　</v>
      </c>
      <c r="U102" s="83">
        <f>'参加申込一覧表(様式A-3)'!J$60</f>
      </c>
      <c r="V102" s="60">
        <v>30</v>
      </c>
      <c r="W102" s="73">
        <f>VLOOKUP($B102,'参加申込一覧表(様式A-3)'!$B$68:$AK$267,W$23,FALSE)</f>
        <v>0</v>
      </c>
      <c r="X102" s="60">
        <f t="shared" si="16"/>
        <v>12</v>
      </c>
      <c r="Y102" s="60">
        <f t="shared" si="17"/>
      </c>
      <c r="AC102" s="60">
        <f t="shared" si="18"/>
        <v>0</v>
      </c>
      <c r="AD102" s="60">
        <f t="shared" si="19"/>
        <v>0</v>
      </c>
      <c r="AE102" s="254">
        <f t="shared" si="21"/>
      </c>
    </row>
    <row r="103" spans="1:31" ht="13.5">
      <c r="A103" s="60">
        <v>78</v>
      </c>
      <c r="B103">
        <f>B102</f>
        <v>26</v>
      </c>
      <c r="C103" s="60">
        <f t="shared" si="20"/>
        <v>3</v>
      </c>
      <c r="D103" s="245">
        <f>VLOOKUP($B103,'参加申込一覧表(様式A-3)'!$B$68:$AK$267,D$24,FALSE)</f>
        <v>0</v>
      </c>
      <c r="E103" s="246">
        <f>IF(AE103="","",COUNTIF(AE$26:AE103,E$24))</f>
      </c>
      <c r="G103" s="73">
        <f>VLOOKUP($B103,'参加申込一覧表(様式A-3)'!$B$68:$AK$267,G$24,FALSE)</f>
        <v>0</v>
      </c>
      <c r="H103" s="60">
        <f t="shared" si="15"/>
      </c>
      <c r="I103" s="81">
        <f>VLOOKUP($B103,'参加申込一覧表(様式A-3)'!$B$68:$AK$267,I$24,FALSE)</f>
      </c>
      <c r="K103" s="73">
        <f>VLOOKUP($B103,'参加申込一覧表(様式A-3)'!$B$68:$AK$267,K$24,FALSE)</f>
        <v>0</v>
      </c>
      <c r="L103" s="81" t="str">
        <f>VLOOKUP($B103,'参加申込一覧表(様式A-3)'!$B$68:$AK$267,L$24,FALSE)</f>
        <v>・</v>
      </c>
      <c r="M103" s="81" t="str">
        <f>VLOOKUP($B103,'参加申込一覧表(様式A-3)'!$B$68:$AK$267,M$24,FALSE)</f>
        <v>・</v>
      </c>
      <c r="N103" s="81" t="str">
        <f>VLOOKUP($B103,'参加申込一覧表(様式A-3)'!$B$68:$AK$267,N$24,FALSE)</f>
        <v>・</v>
      </c>
      <c r="Q103" s="73">
        <f>VLOOKUP($B103,'参加申込一覧表(様式A-3)'!$B$68:$AK$267,Q$24,FALSE)</f>
      </c>
      <c r="R103" s="81" t="str">
        <f>VLOOKUP($B103,'参加申込一覧表(様式A-3)'!$B$68:$AK$267,R$24,FALSE)</f>
        <v>　</v>
      </c>
      <c r="S103" s="81" t="str">
        <f>VLOOKUP($B103,'参加申込一覧表(様式A-3)'!$B$68:$AK$267,S$24,FALSE)</f>
        <v>　</v>
      </c>
      <c r="U103" s="83">
        <f>'参加申込一覧表(様式A-3)'!J$60</f>
      </c>
      <c r="V103" s="60">
        <v>30</v>
      </c>
      <c r="W103" s="73">
        <f>VLOOKUP($B103,'参加申込一覧表(様式A-3)'!$B$68:$AK$267,W$24,FALSE)</f>
        <v>0</v>
      </c>
      <c r="X103" s="60">
        <f t="shared" si="16"/>
        <v>12</v>
      </c>
      <c r="Y103" s="60">
        <f t="shared" si="17"/>
      </c>
      <c r="AC103" s="60">
        <f t="shared" si="18"/>
        <v>0</v>
      </c>
      <c r="AD103" s="60">
        <f t="shared" si="19"/>
        <v>0</v>
      </c>
      <c r="AE103" s="254">
        <f t="shared" si="21"/>
      </c>
    </row>
    <row r="104" spans="1:31" ht="13.5">
      <c r="A104" s="60">
        <v>79</v>
      </c>
      <c r="B104">
        <f>B101+1</f>
        <v>27</v>
      </c>
      <c r="C104" s="60">
        <f t="shared" si="20"/>
        <v>1</v>
      </c>
      <c r="D104" s="245">
        <f>VLOOKUP($B104,'参加申込一覧表(様式A-3)'!$B$68:$AK$267,D$22,FALSE)</f>
        <v>0</v>
      </c>
      <c r="E104" s="246">
        <f>IF(AE104="","",COUNTIF(AE$26:AE104,E$24))</f>
      </c>
      <c r="G104" s="73">
        <f>VLOOKUP($B104,'参加申込一覧表(様式A-3)'!$B$68:$AK$267,G$22,FALSE)</f>
        <v>0</v>
      </c>
      <c r="H104" s="60">
        <f t="shared" si="15"/>
      </c>
      <c r="I104" s="81">
        <f>VLOOKUP($B104,'参加申込一覧表(様式A-3)'!$B$68:$AK$267,I$22,FALSE)</f>
      </c>
      <c r="K104" s="73">
        <f>VLOOKUP($B104,'参加申込一覧表(様式A-3)'!$B$68:$AK$267,K$22,FALSE)</f>
        <v>0</v>
      </c>
      <c r="L104" s="81" t="str">
        <f>VLOOKUP($B104,'参加申込一覧表(様式A-3)'!$B$68:$AK$267,L$22,FALSE)</f>
        <v>・</v>
      </c>
      <c r="M104" s="81" t="str">
        <f>VLOOKUP($B104,'参加申込一覧表(様式A-3)'!$B$68:$AK$267,M$22,FALSE)</f>
        <v>・</v>
      </c>
      <c r="N104" s="81" t="str">
        <f>VLOOKUP($B104,'参加申込一覧表(様式A-3)'!$B$68:$AK$267,N$22,FALSE)</f>
        <v>・</v>
      </c>
      <c r="Q104" s="73">
        <f>VLOOKUP($B104,'参加申込一覧表(様式A-3)'!$B$68:$AK$267,$Q$22,FALSE)</f>
      </c>
      <c r="R104" s="81" t="str">
        <f>VLOOKUP($B104,'参加申込一覧表(様式A-3)'!$B$68:$AK$267,R$22,FALSE)</f>
        <v>　</v>
      </c>
      <c r="S104" s="81" t="str">
        <f>VLOOKUP($B104,'参加申込一覧表(様式A-3)'!$B$68:$AK$267,S$22,FALSE)</f>
        <v>　</v>
      </c>
      <c r="U104" s="83">
        <f>'参加申込一覧表(様式A-3)'!J$60</f>
      </c>
      <c r="V104" s="60">
        <v>30</v>
      </c>
      <c r="W104" s="73">
        <f>VLOOKUP($B104,'参加申込一覧表(様式A-3)'!$B$68:$AK$267,W$22,FALSE)</f>
        <v>0</v>
      </c>
      <c r="X104" s="60">
        <f t="shared" si="16"/>
        <v>12</v>
      </c>
      <c r="Y104" s="60">
        <f t="shared" si="17"/>
      </c>
      <c r="AC104" s="60">
        <f t="shared" si="18"/>
        <v>0</v>
      </c>
      <c r="AD104" s="60">
        <f t="shared" si="19"/>
        <v>0</v>
      </c>
      <c r="AE104" s="254">
        <f t="shared" si="21"/>
      </c>
    </row>
    <row r="105" spans="1:31" ht="13.5">
      <c r="A105" s="60">
        <v>80</v>
      </c>
      <c r="B105">
        <f>B104</f>
        <v>27</v>
      </c>
      <c r="C105" s="60">
        <f t="shared" si="20"/>
        <v>2</v>
      </c>
      <c r="D105" s="245">
        <f>VLOOKUP($B105,'参加申込一覧表(様式A-3)'!$B$68:$AK$267,D$23,FALSE)</f>
        <v>0</v>
      </c>
      <c r="E105" s="246">
        <f>IF(AE105="","",COUNTIF(AE$26:AE105,E$24))</f>
      </c>
      <c r="G105" s="73">
        <f>VLOOKUP($B105,'参加申込一覧表(様式A-3)'!$B$68:$AK$267,G$23,FALSE)</f>
        <v>0</v>
      </c>
      <c r="H105" s="60">
        <f t="shared" si="15"/>
      </c>
      <c r="I105" s="81">
        <f>VLOOKUP($B105,'参加申込一覧表(様式A-3)'!$B$68:$AK$267,I$23,FALSE)</f>
      </c>
      <c r="K105" s="73">
        <f>VLOOKUP($B105,'参加申込一覧表(様式A-3)'!$B$68:$AK$267,K$23,FALSE)</f>
        <v>0</v>
      </c>
      <c r="L105" s="81" t="str">
        <f>VLOOKUP($B105,'参加申込一覧表(様式A-3)'!$B$68:$AK$267,L$23,FALSE)</f>
        <v>・</v>
      </c>
      <c r="M105" s="81" t="str">
        <f>VLOOKUP($B105,'参加申込一覧表(様式A-3)'!$B$68:$AK$267,M$23,FALSE)</f>
        <v>・</v>
      </c>
      <c r="N105" s="81" t="str">
        <f>VLOOKUP($B105,'参加申込一覧表(様式A-3)'!$B$68:$AK$267,N$23,FALSE)</f>
        <v>・</v>
      </c>
      <c r="Q105" s="73">
        <f>VLOOKUP($B105,'参加申込一覧表(様式A-3)'!$B$68:$AK$267,Q$23,FALSE)</f>
      </c>
      <c r="R105" s="81" t="str">
        <f>VLOOKUP($B105,'参加申込一覧表(様式A-3)'!$B$68:$AK$267,R$23,FALSE)</f>
        <v>　</v>
      </c>
      <c r="S105" s="81" t="str">
        <f>VLOOKUP($B105,'参加申込一覧表(様式A-3)'!$B$68:$AK$267,S$23,FALSE)</f>
        <v>　</v>
      </c>
      <c r="U105" s="83">
        <f>'参加申込一覧表(様式A-3)'!J$60</f>
      </c>
      <c r="V105" s="60">
        <v>30</v>
      </c>
      <c r="W105" s="73">
        <f>VLOOKUP($B105,'参加申込一覧表(様式A-3)'!$B$68:$AK$267,W$23,FALSE)</f>
        <v>0</v>
      </c>
      <c r="X105" s="60">
        <f t="shared" si="16"/>
        <v>12</v>
      </c>
      <c r="Y105" s="60">
        <f t="shared" si="17"/>
      </c>
      <c r="AC105" s="60">
        <f t="shared" si="18"/>
        <v>0</v>
      </c>
      <c r="AD105" s="60">
        <f t="shared" si="19"/>
        <v>0</v>
      </c>
      <c r="AE105" s="254">
        <f t="shared" si="21"/>
      </c>
    </row>
    <row r="106" spans="1:31" ht="13.5">
      <c r="A106" s="60">
        <v>81</v>
      </c>
      <c r="B106">
        <f>B105</f>
        <v>27</v>
      </c>
      <c r="C106" s="60">
        <f t="shared" si="20"/>
        <v>3</v>
      </c>
      <c r="D106" s="245">
        <f>VLOOKUP($B106,'参加申込一覧表(様式A-3)'!$B$68:$AK$267,D$24,FALSE)</f>
        <v>0</v>
      </c>
      <c r="E106" s="246">
        <f>IF(AE106="","",COUNTIF(AE$26:AE106,E$24))</f>
      </c>
      <c r="G106" s="73">
        <f>VLOOKUP($B106,'参加申込一覧表(様式A-3)'!$B$68:$AK$267,G$24,FALSE)</f>
        <v>0</v>
      </c>
      <c r="H106" s="60">
        <f t="shared" si="15"/>
      </c>
      <c r="I106" s="81">
        <f>VLOOKUP($B106,'参加申込一覧表(様式A-3)'!$B$68:$AK$267,I$24,FALSE)</f>
      </c>
      <c r="K106" s="73">
        <f>VLOOKUP($B106,'参加申込一覧表(様式A-3)'!$B$68:$AK$267,K$24,FALSE)</f>
        <v>0</v>
      </c>
      <c r="L106" s="81" t="str">
        <f>VLOOKUP($B106,'参加申込一覧表(様式A-3)'!$B$68:$AK$267,L$24,FALSE)</f>
        <v>・</v>
      </c>
      <c r="M106" s="81" t="str">
        <f>VLOOKUP($B106,'参加申込一覧表(様式A-3)'!$B$68:$AK$267,M$24,FALSE)</f>
        <v>・</v>
      </c>
      <c r="N106" s="81" t="str">
        <f>VLOOKUP($B106,'参加申込一覧表(様式A-3)'!$B$68:$AK$267,N$24,FALSE)</f>
        <v>・</v>
      </c>
      <c r="Q106" s="73">
        <f>VLOOKUP($B106,'参加申込一覧表(様式A-3)'!$B$68:$AK$267,Q$24,FALSE)</f>
      </c>
      <c r="R106" s="81" t="str">
        <f>VLOOKUP($B106,'参加申込一覧表(様式A-3)'!$B$68:$AK$267,R$24,FALSE)</f>
        <v>　</v>
      </c>
      <c r="S106" s="81" t="str">
        <f>VLOOKUP($B106,'参加申込一覧表(様式A-3)'!$B$68:$AK$267,S$24,FALSE)</f>
        <v>　</v>
      </c>
      <c r="U106" s="83">
        <f>'参加申込一覧表(様式A-3)'!J$60</f>
      </c>
      <c r="V106" s="60">
        <v>30</v>
      </c>
      <c r="W106" s="73">
        <f>VLOOKUP($B106,'参加申込一覧表(様式A-3)'!$B$68:$AK$267,W$24,FALSE)</f>
        <v>0</v>
      </c>
      <c r="X106" s="60">
        <f t="shared" si="16"/>
        <v>12</v>
      </c>
      <c r="Y106" s="60">
        <f t="shared" si="17"/>
      </c>
      <c r="AC106" s="60">
        <f t="shared" si="18"/>
        <v>0</v>
      </c>
      <c r="AD106" s="60">
        <f t="shared" si="19"/>
        <v>0</v>
      </c>
      <c r="AE106" s="254">
        <f t="shared" si="21"/>
      </c>
    </row>
    <row r="107" spans="1:31" ht="13.5">
      <c r="A107" s="60">
        <v>82</v>
      </c>
      <c r="B107">
        <f>B104+1</f>
        <v>28</v>
      </c>
      <c r="C107" s="60">
        <f t="shared" si="20"/>
        <v>1</v>
      </c>
      <c r="D107" s="245">
        <f>VLOOKUP($B107,'参加申込一覧表(様式A-3)'!$B$68:$AK$267,D$22,FALSE)</f>
        <v>0</v>
      </c>
      <c r="E107" s="246">
        <f>IF(AE107="","",COUNTIF(AE$26:AE107,E$24))</f>
      </c>
      <c r="G107" s="73">
        <f>VLOOKUP($B107,'参加申込一覧表(様式A-3)'!$B$68:$AK$267,G$22,FALSE)</f>
        <v>0</v>
      </c>
      <c r="H107" s="60">
        <f t="shared" si="15"/>
      </c>
      <c r="I107" s="81">
        <f>VLOOKUP($B107,'参加申込一覧表(様式A-3)'!$B$68:$AK$267,I$22,FALSE)</f>
      </c>
      <c r="K107" s="73">
        <f>VLOOKUP($B107,'参加申込一覧表(様式A-3)'!$B$68:$AK$267,K$22,FALSE)</f>
        <v>0</v>
      </c>
      <c r="L107" s="81" t="str">
        <f>VLOOKUP($B107,'参加申込一覧表(様式A-3)'!$B$68:$AK$267,L$22,FALSE)</f>
        <v>・</v>
      </c>
      <c r="M107" s="81" t="str">
        <f>VLOOKUP($B107,'参加申込一覧表(様式A-3)'!$B$68:$AK$267,M$22,FALSE)</f>
        <v>・</v>
      </c>
      <c r="N107" s="81" t="str">
        <f>VLOOKUP($B107,'参加申込一覧表(様式A-3)'!$B$68:$AK$267,N$22,FALSE)</f>
        <v>・</v>
      </c>
      <c r="Q107" s="73">
        <f>VLOOKUP($B107,'参加申込一覧表(様式A-3)'!$B$68:$AK$267,$Q$22,FALSE)</f>
      </c>
      <c r="R107" s="81" t="str">
        <f>VLOOKUP($B107,'参加申込一覧表(様式A-3)'!$B$68:$AK$267,R$22,FALSE)</f>
        <v>　</v>
      </c>
      <c r="S107" s="81" t="str">
        <f>VLOOKUP($B107,'参加申込一覧表(様式A-3)'!$B$68:$AK$267,S$22,FALSE)</f>
        <v>　</v>
      </c>
      <c r="U107" s="83">
        <f>'参加申込一覧表(様式A-3)'!J$60</f>
      </c>
      <c r="V107" s="60">
        <v>30</v>
      </c>
      <c r="W107" s="73">
        <f>VLOOKUP($B107,'参加申込一覧表(様式A-3)'!$B$68:$AK$267,W$22,FALSE)</f>
        <v>0</v>
      </c>
      <c r="X107" s="60">
        <f t="shared" si="16"/>
        <v>12</v>
      </c>
      <c r="Y107" s="60">
        <f t="shared" si="17"/>
      </c>
      <c r="AC107" s="60">
        <f t="shared" si="18"/>
        <v>0</v>
      </c>
      <c r="AD107" s="60">
        <f t="shared" si="19"/>
        <v>0</v>
      </c>
      <c r="AE107" s="254">
        <f t="shared" si="21"/>
      </c>
    </row>
    <row r="108" spans="1:31" ht="13.5">
      <c r="A108" s="60">
        <v>83</v>
      </c>
      <c r="B108">
        <f>B107</f>
        <v>28</v>
      </c>
      <c r="C108" s="60">
        <f t="shared" si="20"/>
        <v>2</v>
      </c>
      <c r="D108" s="245">
        <f>VLOOKUP($B108,'参加申込一覧表(様式A-3)'!$B$68:$AK$267,D$23,FALSE)</f>
        <v>0</v>
      </c>
      <c r="E108" s="246">
        <f>IF(AE108="","",COUNTIF(AE$26:AE108,E$24))</f>
      </c>
      <c r="G108" s="73">
        <f>VLOOKUP($B108,'参加申込一覧表(様式A-3)'!$B$68:$AK$267,G$23,FALSE)</f>
        <v>0</v>
      </c>
      <c r="H108" s="60">
        <f t="shared" si="15"/>
      </c>
      <c r="I108" s="81">
        <f>VLOOKUP($B108,'参加申込一覧表(様式A-3)'!$B$68:$AK$267,I$23,FALSE)</f>
      </c>
      <c r="K108" s="73">
        <f>VLOOKUP($B108,'参加申込一覧表(様式A-3)'!$B$68:$AK$267,K$23,FALSE)</f>
        <v>0</v>
      </c>
      <c r="L108" s="81" t="str">
        <f>VLOOKUP($B108,'参加申込一覧表(様式A-3)'!$B$68:$AK$267,L$23,FALSE)</f>
        <v>・</v>
      </c>
      <c r="M108" s="81" t="str">
        <f>VLOOKUP($B108,'参加申込一覧表(様式A-3)'!$B$68:$AK$267,M$23,FALSE)</f>
        <v>・</v>
      </c>
      <c r="N108" s="81" t="str">
        <f>VLOOKUP($B108,'参加申込一覧表(様式A-3)'!$B$68:$AK$267,N$23,FALSE)</f>
        <v>・</v>
      </c>
      <c r="Q108" s="73">
        <f>VLOOKUP($B108,'参加申込一覧表(様式A-3)'!$B$68:$AK$267,Q$23,FALSE)</f>
      </c>
      <c r="R108" s="81" t="str">
        <f>VLOOKUP($B108,'参加申込一覧表(様式A-3)'!$B$68:$AK$267,R$23,FALSE)</f>
        <v>　</v>
      </c>
      <c r="S108" s="81" t="str">
        <f>VLOOKUP($B108,'参加申込一覧表(様式A-3)'!$B$68:$AK$267,S$23,FALSE)</f>
        <v>　</v>
      </c>
      <c r="U108" s="83">
        <f>'参加申込一覧表(様式A-3)'!J$60</f>
      </c>
      <c r="V108" s="60">
        <v>30</v>
      </c>
      <c r="W108" s="73">
        <f>VLOOKUP($B108,'参加申込一覧表(様式A-3)'!$B$68:$AK$267,W$23,FALSE)</f>
        <v>0</v>
      </c>
      <c r="X108" s="60">
        <f t="shared" si="16"/>
        <v>12</v>
      </c>
      <c r="Y108" s="60">
        <f t="shared" si="17"/>
      </c>
      <c r="AC108" s="60">
        <f t="shared" si="18"/>
        <v>0</v>
      </c>
      <c r="AD108" s="60">
        <f t="shared" si="19"/>
        <v>0</v>
      </c>
      <c r="AE108" s="254">
        <f t="shared" si="21"/>
      </c>
    </row>
    <row r="109" spans="1:31" ht="13.5">
      <c r="A109" s="60">
        <v>84</v>
      </c>
      <c r="B109">
        <f>B108</f>
        <v>28</v>
      </c>
      <c r="C109" s="60">
        <f t="shared" si="20"/>
        <v>3</v>
      </c>
      <c r="D109" s="245">
        <f>VLOOKUP($B109,'参加申込一覧表(様式A-3)'!$B$68:$AK$267,D$24,FALSE)</f>
        <v>0</v>
      </c>
      <c r="E109" s="246">
        <f>IF(AE109="","",COUNTIF(AE$26:AE109,E$24))</f>
      </c>
      <c r="G109" s="73">
        <f>VLOOKUP($B109,'参加申込一覧表(様式A-3)'!$B$68:$AK$267,G$24,FALSE)</f>
        <v>0</v>
      </c>
      <c r="H109" s="60">
        <f t="shared" si="15"/>
      </c>
      <c r="I109" s="81">
        <f>VLOOKUP($B109,'参加申込一覧表(様式A-3)'!$B$68:$AK$267,I$24,FALSE)</f>
      </c>
      <c r="K109" s="73">
        <f>VLOOKUP($B109,'参加申込一覧表(様式A-3)'!$B$68:$AK$267,K$24,FALSE)</f>
        <v>0</v>
      </c>
      <c r="L109" s="81" t="str">
        <f>VLOOKUP($B109,'参加申込一覧表(様式A-3)'!$B$68:$AK$267,L$24,FALSE)</f>
        <v>・</v>
      </c>
      <c r="M109" s="81" t="str">
        <f>VLOOKUP($B109,'参加申込一覧表(様式A-3)'!$B$68:$AK$267,M$24,FALSE)</f>
        <v>・</v>
      </c>
      <c r="N109" s="81" t="str">
        <f>VLOOKUP($B109,'参加申込一覧表(様式A-3)'!$B$68:$AK$267,N$24,FALSE)</f>
        <v>・</v>
      </c>
      <c r="Q109" s="73">
        <f>VLOOKUP($B109,'参加申込一覧表(様式A-3)'!$B$68:$AK$267,Q$24,FALSE)</f>
      </c>
      <c r="R109" s="81" t="str">
        <f>VLOOKUP($B109,'参加申込一覧表(様式A-3)'!$B$68:$AK$267,R$24,FALSE)</f>
        <v>　</v>
      </c>
      <c r="S109" s="81" t="str">
        <f>VLOOKUP($B109,'参加申込一覧表(様式A-3)'!$B$68:$AK$267,S$24,FALSE)</f>
        <v>　</v>
      </c>
      <c r="U109" s="83">
        <f>'参加申込一覧表(様式A-3)'!J$60</f>
      </c>
      <c r="V109" s="60">
        <v>30</v>
      </c>
      <c r="W109" s="73">
        <f>VLOOKUP($B109,'参加申込一覧表(様式A-3)'!$B$68:$AK$267,W$24,FALSE)</f>
        <v>0</v>
      </c>
      <c r="X109" s="60">
        <f t="shared" si="16"/>
        <v>12</v>
      </c>
      <c r="Y109" s="60">
        <f t="shared" si="17"/>
      </c>
      <c r="AC109" s="60">
        <f t="shared" si="18"/>
        <v>0</v>
      </c>
      <c r="AD109" s="60">
        <f t="shared" si="19"/>
        <v>0</v>
      </c>
      <c r="AE109" s="254">
        <f t="shared" si="21"/>
      </c>
    </row>
    <row r="110" spans="1:31" ht="13.5">
      <c r="A110" s="60">
        <v>85</v>
      </c>
      <c r="B110">
        <f>B107+1</f>
        <v>29</v>
      </c>
      <c r="C110" s="60">
        <f t="shared" si="20"/>
        <v>1</v>
      </c>
      <c r="D110" s="245">
        <f>VLOOKUP($B110,'参加申込一覧表(様式A-3)'!$B$68:$AK$267,D$22,FALSE)</f>
        <v>0</v>
      </c>
      <c r="E110" s="246">
        <f>IF(AE110="","",COUNTIF(AE$26:AE110,E$24))</f>
      </c>
      <c r="G110" s="73">
        <f>VLOOKUP($B110,'参加申込一覧表(様式A-3)'!$B$68:$AK$267,G$22,FALSE)</f>
        <v>0</v>
      </c>
      <c r="H110" s="60">
        <f t="shared" si="15"/>
      </c>
      <c r="I110" s="81">
        <f>VLOOKUP($B110,'参加申込一覧表(様式A-3)'!$B$68:$AK$267,I$22,FALSE)</f>
      </c>
      <c r="K110" s="73">
        <f>VLOOKUP($B110,'参加申込一覧表(様式A-3)'!$B$68:$AK$267,K$22,FALSE)</f>
        <v>0</v>
      </c>
      <c r="L110" s="81" t="str">
        <f>VLOOKUP($B110,'参加申込一覧表(様式A-3)'!$B$68:$AK$267,L$22,FALSE)</f>
        <v>・</v>
      </c>
      <c r="M110" s="81" t="str">
        <f>VLOOKUP($B110,'参加申込一覧表(様式A-3)'!$B$68:$AK$267,M$22,FALSE)</f>
        <v>・</v>
      </c>
      <c r="N110" s="81" t="str">
        <f>VLOOKUP($B110,'参加申込一覧表(様式A-3)'!$B$68:$AK$267,N$22,FALSE)</f>
        <v>・</v>
      </c>
      <c r="Q110" s="73">
        <f>VLOOKUP($B110,'参加申込一覧表(様式A-3)'!$B$68:$AK$267,$Q$22,FALSE)</f>
      </c>
      <c r="R110" s="81" t="str">
        <f>VLOOKUP($B110,'参加申込一覧表(様式A-3)'!$B$68:$AK$267,R$22,FALSE)</f>
        <v>　</v>
      </c>
      <c r="S110" s="81" t="str">
        <f>VLOOKUP($B110,'参加申込一覧表(様式A-3)'!$B$68:$AK$267,S$22,FALSE)</f>
        <v>　</v>
      </c>
      <c r="U110" s="83">
        <f>'参加申込一覧表(様式A-3)'!J$60</f>
      </c>
      <c r="V110" s="60">
        <v>30</v>
      </c>
      <c r="W110" s="73">
        <f>VLOOKUP($B110,'参加申込一覧表(様式A-3)'!$B$68:$AK$267,W$22,FALSE)</f>
        <v>0</v>
      </c>
      <c r="X110" s="60">
        <f t="shared" si="16"/>
        <v>12</v>
      </c>
      <c r="Y110" s="60">
        <f t="shared" si="17"/>
      </c>
      <c r="AC110" s="60">
        <f t="shared" si="18"/>
        <v>0</v>
      </c>
      <c r="AD110" s="60">
        <f t="shared" si="19"/>
        <v>0</v>
      </c>
      <c r="AE110" s="254">
        <f t="shared" si="21"/>
      </c>
    </row>
    <row r="111" spans="1:31" ht="13.5">
      <c r="A111" s="60">
        <v>86</v>
      </c>
      <c r="B111">
        <f>B110</f>
        <v>29</v>
      </c>
      <c r="C111" s="60">
        <f t="shared" si="20"/>
        <v>2</v>
      </c>
      <c r="D111" s="245">
        <f>VLOOKUP($B111,'参加申込一覧表(様式A-3)'!$B$68:$AK$267,D$23,FALSE)</f>
        <v>0</v>
      </c>
      <c r="E111" s="246">
        <f>IF(AE111="","",COUNTIF(AE$26:AE111,E$24))</f>
      </c>
      <c r="G111" s="73">
        <f>VLOOKUP($B111,'参加申込一覧表(様式A-3)'!$B$68:$AK$267,G$23,FALSE)</f>
        <v>0</v>
      </c>
      <c r="H111" s="60">
        <f t="shared" si="15"/>
      </c>
      <c r="I111" s="81">
        <f>VLOOKUP($B111,'参加申込一覧表(様式A-3)'!$B$68:$AK$267,I$23,FALSE)</f>
      </c>
      <c r="K111" s="73">
        <f>VLOOKUP($B111,'参加申込一覧表(様式A-3)'!$B$68:$AK$267,K$23,FALSE)</f>
        <v>0</v>
      </c>
      <c r="L111" s="81" t="str">
        <f>VLOOKUP($B111,'参加申込一覧表(様式A-3)'!$B$68:$AK$267,L$23,FALSE)</f>
        <v>・</v>
      </c>
      <c r="M111" s="81" t="str">
        <f>VLOOKUP($B111,'参加申込一覧表(様式A-3)'!$B$68:$AK$267,M$23,FALSE)</f>
        <v>・</v>
      </c>
      <c r="N111" s="81" t="str">
        <f>VLOOKUP($B111,'参加申込一覧表(様式A-3)'!$B$68:$AK$267,N$23,FALSE)</f>
        <v>・</v>
      </c>
      <c r="Q111" s="73">
        <f>VLOOKUP($B111,'参加申込一覧表(様式A-3)'!$B$68:$AK$267,Q$23,FALSE)</f>
      </c>
      <c r="R111" s="81" t="str">
        <f>VLOOKUP($B111,'参加申込一覧表(様式A-3)'!$B$68:$AK$267,R$23,FALSE)</f>
        <v>　</v>
      </c>
      <c r="S111" s="81" t="str">
        <f>VLOOKUP($B111,'参加申込一覧表(様式A-3)'!$B$68:$AK$267,S$23,FALSE)</f>
        <v>　</v>
      </c>
      <c r="U111" s="83">
        <f>'参加申込一覧表(様式A-3)'!J$60</f>
      </c>
      <c r="V111" s="60">
        <v>30</v>
      </c>
      <c r="W111" s="73">
        <f>VLOOKUP($B111,'参加申込一覧表(様式A-3)'!$B$68:$AK$267,W$23,FALSE)</f>
        <v>0</v>
      </c>
      <c r="X111" s="60">
        <f t="shared" si="16"/>
        <v>12</v>
      </c>
      <c r="Y111" s="60">
        <f t="shared" si="17"/>
      </c>
      <c r="AC111" s="60">
        <f t="shared" si="18"/>
        <v>0</v>
      </c>
      <c r="AD111" s="60">
        <f t="shared" si="19"/>
        <v>0</v>
      </c>
      <c r="AE111" s="254">
        <f t="shared" si="21"/>
      </c>
    </row>
    <row r="112" spans="1:31" ht="13.5">
      <c r="A112" s="60">
        <v>87</v>
      </c>
      <c r="B112">
        <f>B111</f>
        <v>29</v>
      </c>
      <c r="C112" s="60">
        <f t="shared" si="20"/>
        <v>3</v>
      </c>
      <c r="D112" s="245">
        <f>VLOOKUP($B112,'参加申込一覧表(様式A-3)'!$B$68:$AK$267,D$24,FALSE)</f>
        <v>0</v>
      </c>
      <c r="E112" s="246">
        <f>IF(AE112="","",COUNTIF(AE$26:AE112,E$24))</f>
      </c>
      <c r="G112" s="73">
        <f>VLOOKUP($B112,'参加申込一覧表(様式A-3)'!$B$68:$AK$267,G$24,FALSE)</f>
        <v>0</v>
      </c>
      <c r="H112" s="60">
        <f t="shared" si="15"/>
      </c>
      <c r="I112" s="81">
        <f>VLOOKUP($B112,'参加申込一覧表(様式A-3)'!$B$68:$AK$267,I$24,FALSE)</f>
      </c>
      <c r="K112" s="73">
        <f>VLOOKUP($B112,'参加申込一覧表(様式A-3)'!$B$68:$AK$267,K$24,FALSE)</f>
        <v>0</v>
      </c>
      <c r="L112" s="81" t="str">
        <f>VLOOKUP($B112,'参加申込一覧表(様式A-3)'!$B$68:$AK$267,L$24,FALSE)</f>
        <v>・</v>
      </c>
      <c r="M112" s="81" t="str">
        <f>VLOOKUP($B112,'参加申込一覧表(様式A-3)'!$B$68:$AK$267,M$24,FALSE)</f>
        <v>・</v>
      </c>
      <c r="N112" s="81" t="str">
        <f>VLOOKUP($B112,'参加申込一覧表(様式A-3)'!$B$68:$AK$267,N$24,FALSE)</f>
        <v>・</v>
      </c>
      <c r="Q112" s="73">
        <f>VLOOKUP($B112,'参加申込一覧表(様式A-3)'!$B$68:$AK$267,Q$24,FALSE)</f>
      </c>
      <c r="R112" s="81" t="str">
        <f>VLOOKUP($B112,'参加申込一覧表(様式A-3)'!$B$68:$AK$267,R$24,FALSE)</f>
        <v>　</v>
      </c>
      <c r="S112" s="81" t="str">
        <f>VLOOKUP($B112,'参加申込一覧表(様式A-3)'!$B$68:$AK$267,S$24,FALSE)</f>
        <v>　</v>
      </c>
      <c r="U112" s="83">
        <f>'参加申込一覧表(様式A-3)'!J$60</f>
      </c>
      <c r="V112" s="60">
        <v>30</v>
      </c>
      <c r="W112" s="73">
        <f>VLOOKUP($B112,'参加申込一覧表(様式A-3)'!$B$68:$AK$267,W$24,FALSE)</f>
        <v>0</v>
      </c>
      <c r="X112" s="60">
        <f t="shared" si="16"/>
        <v>12</v>
      </c>
      <c r="Y112" s="60">
        <f t="shared" si="17"/>
      </c>
      <c r="AC112" s="60">
        <f t="shared" si="18"/>
        <v>0</v>
      </c>
      <c r="AD112" s="60">
        <f t="shared" si="19"/>
        <v>0</v>
      </c>
      <c r="AE112" s="254">
        <f t="shared" si="21"/>
      </c>
    </row>
    <row r="113" spans="1:31" ht="13.5">
      <c r="A113" s="60">
        <v>88</v>
      </c>
      <c r="B113">
        <f>B110+1</f>
        <v>30</v>
      </c>
      <c r="C113" s="60">
        <f t="shared" si="20"/>
        <v>1</v>
      </c>
      <c r="D113" s="245">
        <f>VLOOKUP($B113,'参加申込一覧表(様式A-3)'!$B$68:$AK$267,D$22,FALSE)</f>
        <v>0</v>
      </c>
      <c r="E113" s="246">
        <f>IF(AE113="","",COUNTIF(AE$26:AE113,E$24))</f>
      </c>
      <c r="G113" s="73">
        <f>VLOOKUP($B113,'参加申込一覧表(様式A-3)'!$B$68:$AK$267,G$22,FALSE)</f>
        <v>0</v>
      </c>
      <c r="H113" s="60">
        <f t="shared" si="15"/>
      </c>
      <c r="I113" s="81">
        <f>VLOOKUP($B113,'参加申込一覧表(様式A-3)'!$B$68:$AK$267,I$22,FALSE)</f>
      </c>
      <c r="K113" s="73">
        <f>VLOOKUP($B113,'参加申込一覧表(様式A-3)'!$B$68:$AK$267,K$22,FALSE)</f>
        <v>0</v>
      </c>
      <c r="L113" s="81" t="str">
        <f>VLOOKUP($B113,'参加申込一覧表(様式A-3)'!$B$68:$AK$267,L$22,FALSE)</f>
        <v>・</v>
      </c>
      <c r="M113" s="81" t="str">
        <f>VLOOKUP($B113,'参加申込一覧表(様式A-3)'!$B$68:$AK$267,M$22,FALSE)</f>
        <v>・</v>
      </c>
      <c r="N113" s="81" t="str">
        <f>VLOOKUP($B113,'参加申込一覧表(様式A-3)'!$B$68:$AK$267,N$22,FALSE)</f>
        <v>・</v>
      </c>
      <c r="Q113" s="73">
        <f>VLOOKUP($B113,'参加申込一覧表(様式A-3)'!$B$68:$AK$267,$Q$22,FALSE)</f>
      </c>
      <c r="R113" s="81" t="str">
        <f>VLOOKUP($B113,'参加申込一覧表(様式A-3)'!$B$68:$AK$267,R$22,FALSE)</f>
        <v>　</v>
      </c>
      <c r="S113" s="81" t="str">
        <f>VLOOKUP($B113,'参加申込一覧表(様式A-3)'!$B$68:$AK$267,S$22,FALSE)</f>
        <v>　</v>
      </c>
      <c r="U113" s="83">
        <f>'参加申込一覧表(様式A-3)'!J$60</f>
      </c>
      <c r="V113" s="60">
        <v>30</v>
      </c>
      <c r="W113" s="73">
        <f>VLOOKUP($B113,'参加申込一覧表(様式A-3)'!$B$68:$AK$267,W$22,FALSE)</f>
        <v>0</v>
      </c>
      <c r="X113" s="60">
        <f t="shared" si="16"/>
        <v>12</v>
      </c>
      <c r="Y113" s="60">
        <f t="shared" si="17"/>
      </c>
      <c r="AC113" s="60">
        <f t="shared" si="18"/>
        <v>0</v>
      </c>
      <c r="AD113" s="60">
        <f t="shared" si="19"/>
        <v>0</v>
      </c>
      <c r="AE113" s="254">
        <f t="shared" si="21"/>
      </c>
    </row>
    <row r="114" spans="1:31" ht="13.5">
      <c r="A114" s="60">
        <v>89</v>
      </c>
      <c r="B114">
        <f>B113</f>
        <v>30</v>
      </c>
      <c r="C114" s="60">
        <f t="shared" si="20"/>
        <v>2</v>
      </c>
      <c r="D114" s="245">
        <f>VLOOKUP($B114,'参加申込一覧表(様式A-3)'!$B$68:$AK$267,D$23,FALSE)</f>
        <v>0</v>
      </c>
      <c r="E114" s="246">
        <f>IF(AE114="","",COUNTIF(AE$26:AE114,E$24))</f>
      </c>
      <c r="G114" s="73">
        <f>VLOOKUP($B114,'参加申込一覧表(様式A-3)'!$B$68:$AK$267,G$23,FALSE)</f>
        <v>0</v>
      </c>
      <c r="H114" s="60">
        <f t="shared" si="15"/>
      </c>
      <c r="I114" s="81">
        <f>VLOOKUP($B114,'参加申込一覧表(様式A-3)'!$B$68:$AK$267,I$23,FALSE)</f>
      </c>
      <c r="K114" s="73">
        <f>VLOOKUP($B114,'参加申込一覧表(様式A-3)'!$B$68:$AK$267,K$23,FALSE)</f>
        <v>0</v>
      </c>
      <c r="L114" s="81" t="str">
        <f>VLOOKUP($B114,'参加申込一覧表(様式A-3)'!$B$68:$AK$267,L$23,FALSE)</f>
        <v>・</v>
      </c>
      <c r="M114" s="81" t="str">
        <f>VLOOKUP($B114,'参加申込一覧表(様式A-3)'!$B$68:$AK$267,M$23,FALSE)</f>
        <v>・</v>
      </c>
      <c r="N114" s="81" t="str">
        <f>VLOOKUP($B114,'参加申込一覧表(様式A-3)'!$B$68:$AK$267,N$23,FALSE)</f>
        <v>・</v>
      </c>
      <c r="Q114" s="73">
        <f>VLOOKUP($B114,'参加申込一覧表(様式A-3)'!$B$68:$AK$267,Q$23,FALSE)</f>
      </c>
      <c r="R114" s="81" t="str">
        <f>VLOOKUP($B114,'参加申込一覧表(様式A-3)'!$B$68:$AK$267,R$23,FALSE)</f>
        <v>　</v>
      </c>
      <c r="S114" s="81" t="str">
        <f>VLOOKUP($B114,'参加申込一覧表(様式A-3)'!$B$68:$AK$267,S$23,FALSE)</f>
        <v>　</v>
      </c>
      <c r="U114" s="83">
        <f>'参加申込一覧表(様式A-3)'!J$60</f>
      </c>
      <c r="V114" s="60">
        <v>30</v>
      </c>
      <c r="W114" s="73">
        <f>VLOOKUP($B114,'参加申込一覧表(様式A-3)'!$B$68:$AK$267,W$23,FALSE)</f>
        <v>0</v>
      </c>
      <c r="X114" s="60">
        <f t="shared" si="16"/>
        <v>12</v>
      </c>
      <c r="Y114" s="60">
        <f t="shared" si="17"/>
      </c>
      <c r="AC114" s="60">
        <f t="shared" si="18"/>
        <v>0</v>
      </c>
      <c r="AD114" s="60">
        <f t="shared" si="19"/>
        <v>0</v>
      </c>
      <c r="AE114" s="254">
        <f t="shared" si="21"/>
      </c>
    </row>
    <row r="115" spans="1:31" ht="13.5">
      <c r="A115" s="60">
        <v>90</v>
      </c>
      <c r="B115">
        <f>B114</f>
        <v>30</v>
      </c>
      <c r="C115" s="60">
        <f t="shared" si="20"/>
        <v>3</v>
      </c>
      <c r="D115" s="245">
        <f>VLOOKUP($B115,'参加申込一覧表(様式A-3)'!$B$68:$AK$267,D$24,FALSE)</f>
        <v>0</v>
      </c>
      <c r="E115" s="246">
        <f>IF(AE115="","",COUNTIF(AE$26:AE115,E$24))</f>
      </c>
      <c r="G115" s="73">
        <f>VLOOKUP($B115,'参加申込一覧表(様式A-3)'!$B$68:$AK$267,G$24,FALSE)</f>
        <v>0</v>
      </c>
      <c r="H115" s="60">
        <f t="shared" si="15"/>
      </c>
      <c r="I115" s="81">
        <f>VLOOKUP($B115,'参加申込一覧表(様式A-3)'!$B$68:$AK$267,I$24,FALSE)</f>
      </c>
      <c r="K115" s="73">
        <f>VLOOKUP($B115,'参加申込一覧表(様式A-3)'!$B$68:$AK$267,K$24,FALSE)</f>
        <v>0</v>
      </c>
      <c r="L115" s="81" t="str">
        <f>VLOOKUP($B115,'参加申込一覧表(様式A-3)'!$B$68:$AK$267,L$24,FALSE)</f>
        <v>・</v>
      </c>
      <c r="M115" s="81" t="str">
        <f>VLOOKUP($B115,'参加申込一覧表(様式A-3)'!$B$68:$AK$267,M$24,FALSE)</f>
        <v>・</v>
      </c>
      <c r="N115" s="81" t="str">
        <f>VLOOKUP($B115,'参加申込一覧表(様式A-3)'!$B$68:$AK$267,N$24,FALSE)</f>
        <v>・</v>
      </c>
      <c r="Q115" s="73">
        <f>VLOOKUP($B115,'参加申込一覧表(様式A-3)'!$B$68:$AK$267,Q$24,FALSE)</f>
      </c>
      <c r="R115" s="81" t="str">
        <f>VLOOKUP($B115,'参加申込一覧表(様式A-3)'!$B$68:$AK$267,R$24,FALSE)</f>
        <v>　</v>
      </c>
      <c r="S115" s="81" t="str">
        <f>VLOOKUP($B115,'参加申込一覧表(様式A-3)'!$B$68:$AK$267,S$24,FALSE)</f>
        <v>　</v>
      </c>
      <c r="U115" s="83">
        <f>'参加申込一覧表(様式A-3)'!J$60</f>
      </c>
      <c r="V115" s="60">
        <v>30</v>
      </c>
      <c r="W115" s="73">
        <f>VLOOKUP($B115,'参加申込一覧表(様式A-3)'!$B$68:$AK$267,W$24,FALSE)</f>
        <v>0</v>
      </c>
      <c r="X115" s="60">
        <f t="shared" si="16"/>
        <v>12</v>
      </c>
      <c r="Y115" s="60">
        <f t="shared" si="17"/>
      </c>
      <c r="AC115" s="60">
        <f t="shared" si="18"/>
        <v>0</v>
      </c>
      <c r="AD115" s="60">
        <f t="shared" si="19"/>
        <v>0</v>
      </c>
      <c r="AE115" s="254">
        <f t="shared" si="21"/>
      </c>
    </row>
    <row r="116" spans="1:31" ht="13.5">
      <c r="A116" s="60">
        <v>91</v>
      </c>
      <c r="B116">
        <f>B113+1</f>
        <v>31</v>
      </c>
      <c r="C116" s="60">
        <f t="shared" si="20"/>
        <v>1</v>
      </c>
      <c r="D116" s="245">
        <f>VLOOKUP($B116,'参加申込一覧表(様式A-3)'!$B$68:$AK$267,D$22,FALSE)</f>
        <v>0</v>
      </c>
      <c r="E116" s="246">
        <f>IF(AE116="","",COUNTIF(AE$26:AE116,E$24))</f>
      </c>
      <c r="G116" s="73">
        <f>VLOOKUP($B116,'参加申込一覧表(様式A-3)'!$B$68:$AK$267,G$22,FALSE)</f>
        <v>0</v>
      </c>
      <c r="H116" s="60">
        <f t="shared" si="15"/>
      </c>
      <c r="I116" s="81">
        <f>VLOOKUP($B116,'参加申込一覧表(様式A-3)'!$B$68:$AK$267,I$22,FALSE)</f>
      </c>
      <c r="K116" s="73">
        <f>VLOOKUP($B116,'参加申込一覧表(様式A-3)'!$B$68:$AK$267,K$22,FALSE)</f>
        <v>0</v>
      </c>
      <c r="L116" s="81" t="str">
        <f>VLOOKUP($B116,'参加申込一覧表(様式A-3)'!$B$68:$AK$267,L$22,FALSE)</f>
        <v>・</v>
      </c>
      <c r="M116" s="81" t="str">
        <f>VLOOKUP($B116,'参加申込一覧表(様式A-3)'!$B$68:$AK$267,M$22,FALSE)</f>
        <v>・</v>
      </c>
      <c r="N116" s="81" t="str">
        <f>VLOOKUP($B116,'参加申込一覧表(様式A-3)'!$B$68:$AK$267,N$22,FALSE)</f>
        <v>・</v>
      </c>
      <c r="Q116" s="73">
        <f>VLOOKUP($B116,'参加申込一覧表(様式A-3)'!$B$68:$AK$267,$Q$22,FALSE)</f>
      </c>
      <c r="R116" s="81" t="str">
        <f>VLOOKUP($B116,'参加申込一覧表(様式A-3)'!$B$68:$AK$267,R$22,FALSE)</f>
        <v>　</v>
      </c>
      <c r="S116" s="81" t="str">
        <f>VLOOKUP($B116,'参加申込一覧表(様式A-3)'!$B$68:$AK$267,S$22,FALSE)</f>
        <v>　</v>
      </c>
      <c r="U116" s="83">
        <f>'参加申込一覧表(様式A-3)'!J$60</f>
      </c>
      <c r="V116" s="60">
        <v>30</v>
      </c>
      <c r="W116" s="73">
        <f>VLOOKUP($B116,'参加申込一覧表(様式A-3)'!$B$68:$AK$267,W$22,FALSE)</f>
        <v>0</v>
      </c>
      <c r="X116" s="60">
        <f t="shared" si="16"/>
        <v>12</v>
      </c>
      <c r="Y116" s="60">
        <f t="shared" si="17"/>
      </c>
      <c r="AC116" s="60">
        <f t="shared" si="18"/>
        <v>0</v>
      </c>
      <c r="AD116" s="60">
        <f t="shared" si="19"/>
        <v>0</v>
      </c>
      <c r="AE116" s="254">
        <f t="shared" si="21"/>
      </c>
    </row>
    <row r="117" spans="1:31" ht="13.5">
      <c r="A117" s="60">
        <v>92</v>
      </c>
      <c r="B117">
        <f>B116</f>
        <v>31</v>
      </c>
      <c r="C117" s="60">
        <f t="shared" si="20"/>
        <v>2</v>
      </c>
      <c r="D117" s="245">
        <f>VLOOKUP($B117,'参加申込一覧表(様式A-3)'!$B$68:$AK$267,D$23,FALSE)</f>
        <v>0</v>
      </c>
      <c r="E117" s="246">
        <f>IF(AE117="","",COUNTIF(AE$26:AE117,E$24))</f>
      </c>
      <c r="G117" s="73">
        <f>VLOOKUP($B117,'参加申込一覧表(様式A-3)'!$B$68:$AK$267,G$23,FALSE)</f>
        <v>0</v>
      </c>
      <c r="H117" s="60">
        <f t="shared" si="15"/>
      </c>
      <c r="I117" s="81">
        <f>VLOOKUP($B117,'参加申込一覧表(様式A-3)'!$B$68:$AK$267,I$23,FALSE)</f>
      </c>
      <c r="K117" s="73">
        <f>VLOOKUP($B117,'参加申込一覧表(様式A-3)'!$B$68:$AK$267,K$23,FALSE)</f>
        <v>0</v>
      </c>
      <c r="L117" s="81" t="str">
        <f>VLOOKUP($B117,'参加申込一覧表(様式A-3)'!$B$68:$AK$267,L$23,FALSE)</f>
        <v>・</v>
      </c>
      <c r="M117" s="81" t="str">
        <f>VLOOKUP($B117,'参加申込一覧表(様式A-3)'!$B$68:$AK$267,M$23,FALSE)</f>
        <v>・</v>
      </c>
      <c r="N117" s="81" t="str">
        <f>VLOOKUP($B117,'参加申込一覧表(様式A-3)'!$B$68:$AK$267,N$23,FALSE)</f>
        <v>・</v>
      </c>
      <c r="Q117" s="73">
        <f>VLOOKUP($B117,'参加申込一覧表(様式A-3)'!$B$68:$AK$267,Q$23,FALSE)</f>
      </c>
      <c r="R117" s="81" t="str">
        <f>VLOOKUP($B117,'参加申込一覧表(様式A-3)'!$B$68:$AK$267,R$23,FALSE)</f>
        <v>　</v>
      </c>
      <c r="S117" s="81" t="str">
        <f>VLOOKUP($B117,'参加申込一覧表(様式A-3)'!$B$68:$AK$267,S$23,FALSE)</f>
        <v>　</v>
      </c>
      <c r="U117" s="83">
        <f>'参加申込一覧表(様式A-3)'!J$60</f>
      </c>
      <c r="V117" s="60">
        <v>30</v>
      </c>
      <c r="W117" s="73">
        <f>VLOOKUP($B117,'参加申込一覧表(様式A-3)'!$B$68:$AK$267,W$23,FALSE)</f>
        <v>0</v>
      </c>
      <c r="X117" s="60">
        <f t="shared" si="16"/>
        <v>12</v>
      </c>
      <c r="Y117" s="60">
        <f t="shared" si="17"/>
      </c>
      <c r="AC117" s="60">
        <f t="shared" si="18"/>
        <v>0</v>
      </c>
      <c r="AD117" s="60">
        <f t="shared" si="19"/>
        <v>0</v>
      </c>
      <c r="AE117" s="254">
        <f t="shared" si="21"/>
      </c>
    </row>
    <row r="118" spans="1:31" ht="13.5">
      <c r="A118" s="60">
        <v>93</v>
      </c>
      <c r="B118">
        <f>B117</f>
        <v>31</v>
      </c>
      <c r="C118" s="60">
        <f t="shared" si="20"/>
        <v>3</v>
      </c>
      <c r="D118" s="245">
        <f>VLOOKUP($B118,'参加申込一覧表(様式A-3)'!$B$68:$AK$267,D$24,FALSE)</f>
        <v>0</v>
      </c>
      <c r="E118" s="246">
        <f>IF(AE118="","",COUNTIF(AE$26:AE118,E$24))</f>
      </c>
      <c r="G118" s="73">
        <f>VLOOKUP($B118,'参加申込一覧表(様式A-3)'!$B$68:$AK$267,G$24,FALSE)</f>
        <v>0</v>
      </c>
      <c r="H118" s="60">
        <f t="shared" si="15"/>
      </c>
      <c r="I118" s="81">
        <f>VLOOKUP($B118,'参加申込一覧表(様式A-3)'!$B$68:$AK$267,I$24,FALSE)</f>
      </c>
      <c r="K118" s="73">
        <f>VLOOKUP($B118,'参加申込一覧表(様式A-3)'!$B$68:$AK$267,K$24,FALSE)</f>
        <v>0</v>
      </c>
      <c r="L118" s="81" t="str">
        <f>VLOOKUP($B118,'参加申込一覧表(様式A-3)'!$B$68:$AK$267,L$24,FALSE)</f>
        <v>・</v>
      </c>
      <c r="M118" s="81" t="str">
        <f>VLOOKUP($B118,'参加申込一覧表(様式A-3)'!$B$68:$AK$267,M$24,FALSE)</f>
        <v>・</v>
      </c>
      <c r="N118" s="81" t="str">
        <f>VLOOKUP($B118,'参加申込一覧表(様式A-3)'!$B$68:$AK$267,N$24,FALSE)</f>
        <v>・</v>
      </c>
      <c r="Q118" s="73">
        <f>VLOOKUP($B118,'参加申込一覧表(様式A-3)'!$B$68:$AK$267,Q$24,FALSE)</f>
      </c>
      <c r="R118" s="81" t="str">
        <f>VLOOKUP($B118,'参加申込一覧表(様式A-3)'!$B$68:$AK$267,R$24,FALSE)</f>
        <v>　</v>
      </c>
      <c r="S118" s="81" t="str">
        <f>VLOOKUP($B118,'参加申込一覧表(様式A-3)'!$B$68:$AK$267,S$24,FALSE)</f>
        <v>　</v>
      </c>
      <c r="U118" s="83">
        <f>'参加申込一覧表(様式A-3)'!J$60</f>
      </c>
      <c r="V118" s="60">
        <v>30</v>
      </c>
      <c r="W118" s="73">
        <f>VLOOKUP($B118,'参加申込一覧表(様式A-3)'!$B$68:$AK$267,W$24,FALSE)</f>
        <v>0</v>
      </c>
      <c r="X118" s="60">
        <f t="shared" si="16"/>
        <v>12</v>
      </c>
      <c r="Y118" s="60">
        <f t="shared" si="17"/>
      </c>
      <c r="AC118" s="60">
        <f t="shared" si="18"/>
        <v>0</v>
      </c>
      <c r="AD118" s="60">
        <f t="shared" si="19"/>
        <v>0</v>
      </c>
      <c r="AE118" s="254">
        <f t="shared" si="21"/>
      </c>
    </row>
    <row r="119" spans="1:31" ht="13.5">
      <c r="A119" s="60">
        <v>94</v>
      </c>
      <c r="B119">
        <f>B116+1</f>
        <v>32</v>
      </c>
      <c r="C119" s="60">
        <f t="shared" si="20"/>
        <v>1</v>
      </c>
      <c r="D119" s="245">
        <f>VLOOKUP($B119,'参加申込一覧表(様式A-3)'!$B$68:$AK$267,D$22,FALSE)</f>
        <v>0</v>
      </c>
      <c r="E119" s="246">
        <f>IF(AE119="","",COUNTIF(AE$26:AE119,E$24))</f>
      </c>
      <c r="G119" s="73">
        <f>VLOOKUP($B119,'参加申込一覧表(様式A-3)'!$B$68:$AK$267,G$22,FALSE)</f>
        <v>0</v>
      </c>
      <c r="H119" s="60">
        <f t="shared" si="15"/>
      </c>
      <c r="I119" s="81">
        <f>VLOOKUP($B119,'参加申込一覧表(様式A-3)'!$B$68:$AK$267,I$22,FALSE)</f>
      </c>
      <c r="K119" s="73">
        <f>VLOOKUP($B119,'参加申込一覧表(様式A-3)'!$B$68:$AK$267,K$22,FALSE)</f>
        <v>0</v>
      </c>
      <c r="L119" s="81" t="str">
        <f>VLOOKUP($B119,'参加申込一覧表(様式A-3)'!$B$68:$AK$267,L$22,FALSE)</f>
        <v>・</v>
      </c>
      <c r="M119" s="81" t="str">
        <f>VLOOKUP($B119,'参加申込一覧表(様式A-3)'!$B$68:$AK$267,M$22,FALSE)</f>
        <v>・</v>
      </c>
      <c r="N119" s="81" t="str">
        <f>VLOOKUP($B119,'参加申込一覧表(様式A-3)'!$B$68:$AK$267,N$22,FALSE)</f>
        <v>・</v>
      </c>
      <c r="Q119" s="73">
        <f>VLOOKUP($B119,'参加申込一覧表(様式A-3)'!$B$68:$AK$267,$Q$22,FALSE)</f>
      </c>
      <c r="R119" s="81" t="str">
        <f>VLOOKUP($B119,'参加申込一覧表(様式A-3)'!$B$68:$AK$267,R$22,FALSE)</f>
        <v>　</v>
      </c>
      <c r="S119" s="81" t="str">
        <f>VLOOKUP($B119,'参加申込一覧表(様式A-3)'!$B$68:$AK$267,S$22,FALSE)</f>
        <v>　</v>
      </c>
      <c r="U119" s="83">
        <f>'参加申込一覧表(様式A-3)'!J$60</f>
      </c>
      <c r="V119" s="60">
        <v>30</v>
      </c>
      <c r="W119" s="73">
        <f>VLOOKUP($B119,'参加申込一覧表(様式A-3)'!$B$68:$AK$267,W$22,FALSE)</f>
        <v>0</v>
      </c>
      <c r="X119" s="60">
        <f t="shared" si="16"/>
        <v>12</v>
      </c>
      <c r="Y119" s="60">
        <f t="shared" si="17"/>
      </c>
      <c r="AC119" s="60">
        <f t="shared" si="18"/>
        <v>0</v>
      </c>
      <c r="AD119" s="60">
        <f t="shared" si="19"/>
        <v>0</v>
      </c>
      <c r="AE119" s="254">
        <f t="shared" si="21"/>
      </c>
    </row>
    <row r="120" spans="1:31" ht="13.5">
      <c r="A120" s="60">
        <v>95</v>
      </c>
      <c r="B120">
        <f>B119</f>
        <v>32</v>
      </c>
      <c r="C120" s="60">
        <f t="shared" si="20"/>
        <v>2</v>
      </c>
      <c r="D120" s="245">
        <f>VLOOKUP($B120,'参加申込一覧表(様式A-3)'!$B$68:$AK$267,D$23,FALSE)</f>
        <v>0</v>
      </c>
      <c r="E120" s="246">
        <f>IF(AE120="","",COUNTIF(AE$26:AE120,E$24))</f>
      </c>
      <c r="G120" s="73">
        <f>VLOOKUP($B120,'参加申込一覧表(様式A-3)'!$B$68:$AK$267,G$23,FALSE)</f>
        <v>0</v>
      </c>
      <c r="H120" s="60">
        <f t="shared" si="15"/>
      </c>
      <c r="I120" s="81">
        <f>VLOOKUP($B120,'参加申込一覧表(様式A-3)'!$B$68:$AK$267,I$23,FALSE)</f>
      </c>
      <c r="K120" s="73">
        <f>VLOOKUP($B120,'参加申込一覧表(様式A-3)'!$B$68:$AK$267,K$23,FALSE)</f>
        <v>0</v>
      </c>
      <c r="L120" s="81" t="str">
        <f>VLOOKUP($B120,'参加申込一覧表(様式A-3)'!$B$68:$AK$267,L$23,FALSE)</f>
        <v>・</v>
      </c>
      <c r="M120" s="81" t="str">
        <f>VLOOKUP($B120,'参加申込一覧表(様式A-3)'!$B$68:$AK$267,M$23,FALSE)</f>
        <v>・</v>
      </c>
      <c r="N120" s="81" t="str">
        <f>VLOOKUP($B120,'参加申込一覧表(様式A-3)'!$B$68:$AK$267,N$23,FALSE)</f>
        <v>・</v>
      </c>
      <c r="Q120" s="73">
        <f>VLOOKUP($B120,'参加申込一覧表(様式A-3)'!$B$68:$AK$267,Q$23,FALSE)</f>
      </c>
      <c r="R120" s="81" t="str">
        <f>VLOOKUP($B120,'参加申込一覧表(様式A-3)'!$B$68:$AK$267,R$23,FALSE)</f>
        <v>　</v>
      </c>
      <c r="S120" s="81" t="str">
        <f>VLOOKUP($B120,'参加申込一覧表(様式A-3)'!$B$68:$AK$267,S$23,FALSE)</f>
        <v>　</v>
      </c>
      <c r="U120" s="83">
        <f>'参加申込一覧表(様式A-3)'!J$60</f>
      </c>
      <c r="V120" s="60">
        <v>30</v>
      </c>
      <c r="W120" s="73">
        <f>VLOOKUP($B120,'参加申込一覧表(様式A-3)'!$B$68:$AK$267,W$23,FALSE)</f>
        <v>0</v>
      </c>
      <c r="X120" s="60">
        <f t="shared" si="16"/>
        <v>12</v>
      </c>
      <c r="Y120" s="60">
        <f t="shared" si="17"/>
      </c>
      <c r="AC120" s="60">
        <f t="shared" si="18"/>
        <v>0</v>
      </c>
      <c r="AD120" s="60">
        <f t="shared" si="19"/>
        <v>0</v>
      </c>
      <c r="AE120" s="254">
        <f t="shared" si="21"/>
      </c>
    </row>
    <row r="121" spans="1:31" ht="13.5">
      <c r="A121" s="60">
        <v>96</v>
      </c>
      <c r="B121">
        <f>B120</f>
        <v>32</v>
      </c>
      <c r="C121" s="60">
        <f t="shared" si="20"/>
        <v>3</v>
      </c>
      <c r="D121" s="245">
        <f>VLOOKUP($B121,'参加申込一覧表(様式A-3)'!$B$68:$AK$267,D$24,FALSE)</f>
        <v>0</v>
      </c>
      <c r="E121" s="246">
        <f>IF(AE121="","",COUNTIF(AE$26:AE121,E$24))</f>
      </c>
      <c r="G121" s="73">
        <f>VLOOKUP($B121,'参加申込一覧表(様式A-3)'!$B$68:$AK$267,G$24,FALSE)</f>
        <v>0</v>
      </c>
      <c r="H121" s="60">
        <f t="shared" si="15"/>
      </c>
      <c r="I121" s="81">
        <f>VLOOKUP($B121,'参加申込一覧表(様式A-3)'!$B$68:$AK$267,I$24,FALSE)</f>
      </c>
      <c r="K121" s="73">
        <f>VLOOKUP($B121,'参加申込一覧表(様式A-3)'!$B$68:$AK$267,K$24,FALSE)</f>
        <v>0</v>
      </c>
      <c r="L121" s="81" t="str">
        <f>VLOOKUP($B121,'参加申込一覧表(様式A-3)'!$B$68:$AK$267,L$24,FALSE)</f>
        <v>・</v>
      </c>
      <c r="M121" s="81" t="str">
        <f>VLOOKUP($B121,'参加申込一覧表(様式A-3)'!$B$68:$AK$267,M$24,FALSE)</f>
        <v>・</v>
      </c>
      <c r="N121" s="81" t="str">
        <f>VLOOKUP($B121,'参加申込一覧表(様式A-3)'!$B$68:$AK$267,N$24,FALSE)</f>
        <v>・</v>
      </c>
      <c r="Q121" s="73">
        <f>VLOOKUP($B121,'参加申込一覧表(様式A-3)'!$B$68:$AK$267,Q$24,FALSE)</f>
      </c>
      <c r="R121" s="81" t="str">
        <f>VLOOKUP($B121,'参加申込一覧表(様式A-3)'!$B$68:$AK$267,R$24,FALSE)</f>
        <v>　</v>
      </c>
      <c r="S121" s="81" t="str">
        <f>VLOOKUP($B121,'参加申込一覧表(様式A-3)'!$B$68:$AK$267,S$24,FALSE)</f>
        <v>　</v>
      </c>
      <c r="U121" s="83">
        <f>'参加申込一覧表(様式A-3)'!J$60</f>
      </c>
      <c r="V121" s="60">
        <v>30</v>
      </c>
      <c r="W121" s="73">
        <f>VLOOKUP($B121,'参加申込一覧表(様式A-3)'!$B$68:$AK$267,W$24,FALSE)</f>
        <v>0</v>
      </c>
      <c r="X121" s="60">
        <f t="shared" si="16"/>
        <v>12</v>
      </c>
      <c r="Y121" s="60">
        <f t="shared" si="17"/>
      </c>
      <c r="AC121" s="60">
        <f t="shared" si="18"/>
        <v>0</v>
      </c>
      <c r="AD121" s="60">
        <f t="shared" si="19"/>
        <v>0</v>
      </c>
      <c r="AE121" s="254">
        <f t="shared" si="21"/>
      </c>
    </row>
    <row r="122" spans="1:31" ht="13.5">
      <c r="A122" s="60">
        <v>97</v>
      </c>
      <c r="B122">
        <f>B119+1</f>
        <v>33</v>
      </c>
      <c r="C122" s="60">
        <f t="shared" si="20"/>
        <v>1</v>
      </c>
      <c r="D122" s="245">
        <f>VLOOKUP($B122,'参加申込一覧表(様式A-3)'!$B$68:$AK$267,D$22,FALSE)</f>
        <v>0</v>
      </c>
      <c r="E122" s="246">
        <f>IF(AE122="","",COUNTIF(AE$26:AE122,E$24))</f>
      </c>
      <c r="G122" s="73">
        <f>VLOOKUP($B122,'参加申込一覧表(様式A-3)'!$B$68:$AK$267,G$22,FALSE)</f>
        <v>0</v>
      </c>
      <c r="H122" s="60">
        <f t="shared" si="15"/>
      </c>
      <c r="I122" s="81">
        <f>VLOOKUP($B122,'参加申込一覧表(様式A-3)'!$B$68:$AK$267,I$22,FALSE)</f>
      </c>
      <c r="K122" s="73">
        <f>VLOOKUP($B122,'参加申込一覧表(様式A-3)'!$B$68:$AK$267,K$22,FALSE)</f>
        <v>0</v>
      </c>
      <c r="L122" s="81" t="str">
        <f>VLOOKUP($B122,'参加申込一覧表(様式A-3)'!$B$68:$AK$267,L$22,FALSE)</f>
        <v>・</v>
      </c>
      <c r="M122" s="81" t="str">
        <f>VLOOKUP($B122,'参加申込一覧表(様式A-3)'!$B$68:$AK$267,M$22,FALSE)</f>
        <v>・</v>
      </c>
      <c r="N122" s="81" t="str">
        <f>VLOOKUP($B122,'参加申込一覧表(様式A-3)'!$B$68:$AK$267,N$22,FALSE)</f>
        <v>・</v>
      </c>
      <c r="Q122" s="73">
        <f>VLOOKUP($B122,'参加申込一覧表(様式A-3)'!$B$68:$AK$267,$Q$22,FALSE)</f>
      </c>
      <c r="R122" s="81" t="str">
        <f>VLOOKUP($B122,'参加申込一覧表(様式A-3)'!$B$68:$AK$267,R$22,FALSE)</f>
        <v>　</v>
      </c>
      <c r="S122" s="81" t="str">
        <f>VLOOKUP($B122,'参加申込一覧表(様式A-3)'!$B$68:$AK$267,S$22,FALSE)</f>
        <v>　</v>
      </c>
      <c r="U122" s="83">
        <f>'参加申込一覧表(様式A-3)'!J$60</f>
      </c>
      <c r="V122" s="60">
        <v>30</v>
      </c>
      <c r="W122" s="73">
        <f>VLOOKUP($B122,'参加申込一覧表(様式A-3)'!$B$68:$AK$267,W$22,FALSE)</f>
        <v>0</v>
      </c>
      <c r="X122" s="60">
        <f t="shared" si="16"/>
        <v>12</v>
      </c>
      <c r="Y122" s="60">
        <f t="shared" si="17"/>
      </c>
      <c r="AC122" s="60">
        <f t="shared" si="18"/>
        <v>0</v>
      </c>
      <c r="AD122" s="60">
        <f t="shared" si="19"/>
        <v>0</v>
      </c>
      <c r="AE122" s="254">
        <f t="shared" si="21"/>
      </c>
    </row>
    <row r="123" spans="1:31" ht="13.5">
      <c r="A123" s="60">
        <v>98</v>
      </c>
      <c r="B123">
        <f>B122</f>
        <v>33</v>
      </c>
      <c r="C123" s="60">
        <f t="shared" si="20"/>
        <v>2</v>
      </c>
      <c r="D123" s="245">
        <f>VLOOKUP($B123,'参加申込一覧表(様式A-3)'!$B$68:$AK$267,D$23,FALSE)</f>
        <v>0</v>
      </c>
      <c r="E123" s="246">
        <f>IF(AE123="","",COUNTIF(AE$26:AE123,E$24))</f>
      </c>
      <c r="G123" s="73">
        <f>VLOOKUP($B123,'参加申込一覧表(様式A-3)'!$B$68:$AK$267,G$23,FALSE)</f>
        <v>0</v>
      </c>
      <c r="H123" s="60">
        <f t="shared" si="15"/>
      </c>
      <c r="I123" s="81">
        <f>VLOOKUP($B123,'参加申込一覧表(様式A-3)'!$B$68:$AK$267,I$23,FALSE)</f>
      </c>
      <c r="K123" s="73">
        <f>VLOOKUP($B123,'参加申込一覧表(様式A-3)'!$B$68:$AK$267,K$23,FALSE)</f>
        <v>0</v>
      </c>
      <c r="L123" s="81" t="str">
        <f>VLOOKUP($B123,'参加申込一覧表(様式A-3)'!$B$68:$AK$267,L$23,FALSE)</f>
        <v>・</v>
      </c>
      <c r="M123" s="81" t="str">
        <f>VLOOKUP($B123,'参加申込一覧表(様式A-3)'!$B$68:$AK$267,M$23,FALSE)</f>
        <v>・</v>
      </c>
      <c r="N123" s="81" t="str">
        <f>VLOOKUP($B123,'参加申込一覧表(様式A-3)'!$B$68:$AK$267,N$23,FALSE)</f>
        <v>・</v>
      </c>
      <c r="Q123" s="73">
        <f>VLOOKUP($B123,'参加申込一覧表(様式A-3)'!$B$68:$AK$267,Q$23,FALSE)</f>
      </c>
      <c r="R123" s="81" t="str">
        <f>VLOOKUP($B123,'参加申込一覧表(様式A-3)'!$B$68:$AK$267,R$23,FALSE)</f>
        <v>　</v>
      </c>
      <c r="S123" s="81" t="str">
        <f>VLOOKUP($B123,'参加申込一覧表(様式A-3)'!$B$68:$AK$267,S$23,FALSE)</f>
        <v>　</v>
      </c>
      <c r="U123" s="83">
        <f>'参加申込一覧表(様式A-3)'!J$60</f>
      </c>
      <c r="V123" s="60">
        <v>30</v>
      </c>
      <c r="W123" s="73">
        <f>VLOOKUP($B123,'参加申込一覧表(様式A-3)'!$B$68:$AK$267,W$23,FALSE)</f>
        <v>0</v>
      </c>
      <c r="X123" s="60">
        <f t="shared" si="16"/>
        <v>12</v>
      </c>
      <c r="Y123" s="60">
        <f t="shared" si="17"/>
      </c>
      <c r="AC123" s="60">
        <f t="shared" si="18"/>
        <v>0</v>
      </c>
      <c r="AD123" s="60">
        <f t="shared" si="19"/>
        <v>0</v>
      </c>
      <c r="AE123" s="254">
        <f t="shared" si="21"/>
      </c>
    </row>
    <row r="124" spans="1:31" ht="13.5">
      <c r="A124" s="60">
        <v>99</v>
      </c>
      <c r="B124">
        <f>B123</f>
        <v>33</v>
      </c>
      <c r="C124" s="60">
        <f t="shared" si="20"/>
        <v>3</v>
      </c>
      <c r="D124" s="245">
        <f>VLOOKUP($B124,'参加申込一覧表(様式A-3)'!$B$68:$AK$267,D$24,FALSE)</f>
        <v>0</v>
      </c>
      <c r="E124" s="246">
        <f>IF(AE124="","",COUNTIF(AE$26:AE124,E$24))</f>
      </c>
      <c r="G124" s="73">
        <f>VLOOKUP($B124,'参加申込一覧表(様式A-3)'!$B$68:$AK$267,G$24,FALSE)</f>
        <v>0</v>
      </c>
      <c r="H124" s="60">
        <f t="shared" si="15"/>
      </c>
      <c r="I124" s="81">
        <f>VLOOKUP($B124,'参加申込一覧表(様式A-3)'!$B$68:$AK$267,I$24,FALSE)</f>
      </c>
      <c r="K124" s="73">
        <f>VLOOKUP($B124,'参加申込一覧表(様式A-3)'!$B$68:$AK$267,K$24,FALSE)</f>
        <v>0</v>
      </c>
      <c r="L124" s="81" t="str">
        <f>VLOOKUP($B124,'参加申込一覧表(様式A-3)'!$B$68:$AK$267,L$24,FALSE)</f>
        <v>・</v>
      </c>
      <c r="M124" s="81" t="str">
        <f>VLOOKUP($B124,'参加申込一覧表(様式A-3)'!$B$68:$AK$267,M$24,FALSE)</f>
        <v>・</v>
      </c>
      <c r="N124" s="81" t="str">
        <f>VLOOKUP($B124,'参加申込一覧表(様式A-3)'!$B$68:$AK$267,N$24,FALSE)</f>
        <v>・</v>
      </c>
      <c r="Q124" s="73">
        <f>VLOOKUP($B124,'参加申込一覧表(様式A-3)'!$B$68:$AK$267,Q$24,FALSE)</f>
      </c>
      <c r="R124" s="81" t="str">
        <f>VLOOKUP($B124,'参加申込一覧表(様式A-3)'!$B$68:$AK$267,R$24,FALSE)</f>
        <v>　</v>
      </c>
      <c r="S124" s="81" t="str">
        <f>VLOOKUP($B124,'参加申込一覧表(様式A-3)'!$B$68:$AK$267,S$24,FALSE)</f>
        <v>　</v>
      </c>
      <c r="U124" s="83">
        <f>'参加申込一覧表(様式A-3)'!J$60</f>
      </c>
      <c r="V124" s="60">
        <v>30</v>
      </c>
      <c r="W124" s="73">
        <f>VLOOKUP($B124,'参加申込一覧表(様式A-3)'!$B$68:$AK$267,W$24,FALSE)</f>
        <v>0</v>
      </c>
      <c r="X124" s="60">
        <f t="shared" si="16"/>
        <v>12</v>
      </c>
      <c r="Y124" s="60">
        <f t="shared" si="17"/>
      </c>
      <c r="AC124" s="60">
        <f t="shared" si="18"/>
        <v>0</v>
      </c>
      <c r="AD124" s="60">
        <f t="shared" si="19"/>
        <v>0</v>
      </c>
      <c r="AE124" s="254">
        <f t="shared" si="21"/>
      </c>
    </row>
    <row r="125" spans="1:31" ht="13.5">
      <c r="A125" s="60">
        <v>100</v>
      </c>
      <c r="B125">
        <f>B122+1</f>
        <v>34</v>
      </c>
      <c r="C125" s="60">
        <f t="shared" si="20"/>
        <v>1</v>
      </c>
      <c r="D125" s="245">
        <f>VLOOKUP($B125,'参加申込一覧表(様式A-3)'!$B$68:$AK$267,D$22,FALSE)</f>
        <v>0</v>
      </c>
      <c r="E125" s="246">
        <f>IF(AE125="","",COUNTIF(AE$26:AE125,E$24))</f>
      </c>
      <c r="G125" s="73">
        <f>VLOOKUP($B125,'参加申込一覧表(様式A-3)'!$B$68:$AK$267,G$22,FALSE)</f>
        <v>0</v>
      </c>
      <c r="H125" s="60">
        <f t="shared" si="15"/>
      </c>
      <c r="I125" s="81">
        <f>VLOOKUP($B125,'参加申込一覧表(様式A-3)'!$B$68:$AK$267,I$22,FALSE)</f>
      </c>
      <c r="K125" s="73">
        <f>VLOOKUP($B125,'参加申込一覧表(様式A-3)'!$B$68:$AK$267,K$22,FALSE)</f>
        <v>0</v>
      </c>
      <c r="L125" s="81" t="str">
        <f>VLOOKUP($B125,'参加申込一覧表(様式A-3)'!$B$68:$AK$267,L$22,FALSE)</f>
        <v>・</v>
      </c>
      <c r="M125" s="81" t="str">
        <f>VLOOKUP($B125,'参加申込一覧表(様式A-3)'!$B$68:$AK$267,M$22,FALSE)</f>
        <v>・</v>
      </c>
      <c r="N125" s="81" t="str">
        <f>VLOOKUP($B125,'参加申込一覧表(様式A-3)'!$B$68:$AK$267,N$22,FALSE)</f>
        <v>・</v>
      </c>
      <c r="Q125" s="73">
        <f>VLOOKUP($B125,'参加申込一覧表(様式A-3)'!$B$68:$AK$267,$Q$22,FALSE)</f>
      </c>
      <c r="R125" s="81" t="str">
        <f>VLOOKUP($B125,'参加申込一覧表(様式A-3)'!$B$68:$AK$267,R$22,FALSE)</f>
        <v>　</v>
      </c>
      <c r="S125" s="81" t="str">
        <f>VLOOKUP($B125,'参加申込一覧表(様式A-3)'!$B$68:$AK$267,S$22,FALSE)</f>
        <v>　</v>
      </c>
      <c r="U125" s="83">
        <f>'参加申込一覧表(様式A-3)'!J$60</f>
      </c>
      <c r="V125" s="60">
        <v>30</v>
      </c>
      <c r="W125" s="73">
        <f>VLOOKUP($B125,'参加申込一覧表(様式A-3)'!$B$68:$AK$267,W$22,FALSE)</f>
        <v>0</v>
      </c>
      <c r="X125" s="60">
        <f t="shared" si="16"/>
        <v>12</v>
      </c>
      <c r="Y125" s="60">
        <f t="shared" si="17"/>
      </c>
      <c r="AC125" s="60">
        <f t="shared" si="18"/>
        <v>0</v>
      </c>
      <c r="AD125" s="60">
        <f t="shared" si="19"/>
        <v>0</v>
      </c>
      <c r="AE125" s="254">
        <f t="shared" si="21"/>
      </c>
    </row>
    <row r="126" spans="1:31" ht="13.5">
      <c r="A126" s="60">
        <v>101</v>
      </c>
      <c r="B126">
        <f>B125</f>
        <v>34</v>
      </c>
      <c r="C126" s="60">
        <f t="shared" si="20"/>
        <v>2</v>
      </c>
      <c r="D126" s="245">
        <f>VLOOKUP($B126,'参加申込一覧表(様式A-3)'!$B$68:$AK$267,D$23,FALSE)</f>
        <v>0</v>
      </c>
      <c r="E126" s="246">
        <f>IF(AE126="","",COUNTIF(AE$26:AE126,E$24))</f>
      </c>
      <c r="G126" s="73">
        <f>VLOOKUP($B126,'参加申込一覧表(様式A-3)'!$B$68:$AK$267,G$23,FALSE)</f>
        <v>0</v>
      </c>
      <c r="H126" s="60">
        <f t="shared" si="15"/>
      </c>
      <c r="I126" s="81">
        <f>VLOOKUP($B126,'参加申込一覧表(様式A-3)'!$B$68:$AK$267,I$23,FALSE)</f>
      </c>
      <c r="K126" s="73">
        <f>VLOOKUP($B126,'参加申込一覧表(様式A-3)'!$B$68:$AK$267,K$23,FALSE)</f>
        <v>0</v>
      </c>
      <c r="L126" s="81" t="str">
        <f>VLOOKUP($B126,'参加申込一覧表(様式A-3)'!$B$68:$AK$267,L$23,FALSE)</f>
        <v>・</v>
      </c>
      <c r="M126" s="81" t="str">
        <f>VLOOKUP($B126,'参加申込一覧表(様式A-3)'!$B$68:$AK$267,M$23,FALSE)</f>
        <v>・</v>
      </c>
      <c r="N126" s="81" t="str">
        <f>VLOOKUP($B126,'参加申込一覧表(様式A-3)'!$B$68:$AK$267,N$23,FALSE)</f>
        <v>・</v>
      </c>
      <c r="Q126" s="73">
        <f>VLOOKUP($B126,'参加申込一覧表(様式A-3)'!$B$68:$AK$267,Q$23,FALSE)</f>
      </c>
      <c r="R126" s="81" t="str">
        <f>VLOOKUP($B126,'参加申込一覧表(様式A-3)'!$B$68:$AK$267,R$23,FALSE)</f>
        <v>　</v>
      </c>
      <c r="S126" s="81" t="str">
        <f>VLOOKUP($B126,'参加申込一覧表(様式A-3)'!$B$68:$AK$267,S$23,FALSE)</f>
        <v>　</v>
      </c>
      <c r="U126" s="83">
        <f>'参加申込一覧表(様式A-3)'!J$60</f>
      </c>
      <c r="V126" s="60">
        <v>30</v>
      </c>
      <c r="W126" s="73">
        <f>VLOOKUP($B126,'参加申込一覧表(様式A-3)'!$B$68:$AK$267,W$23,FALSE)</f>
        <v>0</v>
      </c>
      <c r="X126" s="60">
        <f t="shared" si="16"/>
        <v>12</v>
      </c>
      <c r="Y126" s="60">
        <f t="shared" si="17"/>
      </c>
      <c r="AC126" s="60">
        <f t="shared" si="18"/>
        <v>0</v>
      </c>
      <c r="AD126" s="60">
        <f t="shared" si="19"/>
        <v>0</v>
      </c>
      <c r="AE126" s="254">
        <f t="shared" si="21"/>
      </c>
    </row>
    <row r="127" spans="1:31" ht="13.5">
      <c r="A127" s="60">
        <v>102</v>
      </c>
      <c r="B127">
        <f>B126</f>
        <v>34</v>
      </c>
      <c r="C127" s="60">
        <f t="shared" si="20"/>
        <v>3</v>
      </c>
      <c r="D127" s="245">
        <f>VLOOKUP($B127,'参加申込一覧表(様式A-3)'!$B$68:$AK$267,D$24,FALSE)</f>
        <v>0</v>
      </c>
      <c r="E127" s="246">
        <f>IF(AE127="","",COUNTIF(AE$26:AE127,E$24))</f>
      </c>
      <c r="G127" s="73">
        <f>VLOOKUP($B127,'参加申込一覧表(様式A-3)'!$B$68:$AK$267,G$24,FALSE)</f>
        <v>0</v>
      </c>
      <c r="H127" s="60">
        <f t="shared" si="15"/>
      </c>
      <c r="I127" s="81">
        <f>VLOOKUP($B127,'参加申込一覧表(様式A-3)'!$B$68:$AK$267,I$24,FALSE)</f>
      </c>
      <c r="K127" s="73">
        <f>VLOOKUP($B127,'参加申込一覧表(様式A-3)'!$B$68:$AK$267,K$24,FALSE)</f>
        <v>0</v>
      </c>
      <c r="L127" s="81" t="str">
        <f>VLOOKUP($B127,'参加申込一覧表(様式A-3)'!$B$68:$AK$267,L$24,FALSE)</f>
        <v>・</v>
      </c>
      <c r="M127" s="81" t="str">
        <f>VLOOKUP($B127,'参加申込一覧表(様式A-3)'!$B$68:$AK$267,M$24,FALSE)</f>
        <v>・</v>
      </c>
      <c r="N127" s="81" t="str">
        <f>VLOOKUP($B127,'参加申込一覧表(様式A-3)'!$B$68:$AK$267,N$24,FALSE)</f>
        <v>・</v>
      </c>
      <c r="Q127" s="73">
        <f>VLOOKUP($B127,'参加申込一覧表(様式A-3)'!$B$68:$AK$267,Q$24,FALSE)</f>
      </c>
      <c r="R127" s="81" t="str">
        <f>VLOOKUP($B127,'参加申込一覧表(様式A-3)'!$B$68:$AK$267,R$24,FALSE)</f>
        <v>　</v>
      </c>
      <c r="S127" s="81" t="str">
        <f>VLOOKUP($B127,'参加申込一覧表(様式A-3)'!$B$68:$AK$267,S$24,FALSE)</f>
        <v>　</v>
      </c>
      <c r="U127" s="83">
        <f>'参加申込一覧表(様式A-3)'!J$60</f>
      </c>
      <c r="V127" s="60">
        <v>30</v>
      </c>
      <c r="W127" s="73">
        <f>VLOOKUP($B127,'参加申込一覧表(様式A-3)'!$B$68:$AK$267,W$24,FALSE)</f>
        <v>0</v>
      </c>
      <c r="X127" s="60">
        <f t="shared" si="16"/>
        <v>12</v>
      </c>
      <c r="Y127" s="60">
        <f t="shared" si="17"/>
      </c>
      <c r="AC127" s="60">
        <f t="shared" si="18"/>
        <v>0</v>
      </c>
      <c r="AD127" s="60">
        <f t="shared" si="19"/>
        <v>0</v>
      </c>
      <c r="AE127" s="254">
        <f t="shared" si="21"/>
      </c>
    </row>
    <row r="128" spans="1:31" ht="13.5">
      <c r="A128" s="60">
        <v>103</v>
      </c>
      <c r="B128">
        <f>B125+1</f>
        <v>35</v>
      </c>
      <c r="C128" s="60">
        <f t="shared" si="20"/>
        <v>1</v>
      </c>
      <c r="D128" s="245">
        <f>VLOOKUP($B128,'参加申込一覧表(様式A-3)'!$B$68:$AK$267,D$22,FALSE)</f>
        <v>0</v>
      </c>
      <c r="E128" s="246">
        <f>IF(AE128="","",COUNTIF(AE$26:AE128,E$24))</f>
      </c>
      <c r="G128" s="73">
        <f>VLOOKUP($B128,'参加申込一覧表(様式A-3)'!$B$68:$AK$267,G$22,FALSE)</f>
        <v>0</v>
      </c>
      <c r="H128" s="60">
        <f t="shared" si="15"/>
      </c>
      <c r="I128" s="81">
        <f>VLOOKUP($B128,'参加申込一覧表(様式A-3)'!$B$68:$AK$267,I$22,FALSE)</f>
      </c>
      <c r="K128" s="73">
        <f>VLOOKUP($B128,'参加申込一覧表(様式A-3)'!$B$68:$AK$267,K$22,FALSE)</f>
        <v>0</v>
      </c>
      <c r="L128" s="81" t="str">
        <f>VLOOKUP($B128,'参加申込一覧表(様式A-3)'!$B$68:$AK$267,L$22,FALSE)</f>
        <v>・</v>
      </c>
      <c r="M128" s="81" t="str">
        <f>VLOOKUP($B128,'参加申込一覧表(様式A-3)'!$B$68:$AK$267,M$22,FALSE)</f>
        <v>・</v>
      </c>
      <c r="N128" s="81" t="str">
        <f>VLOOKUP($B128,'参加申込一覧表(様式A-3)'!$B$68:$AK$267,N$22,FALSE)</f>
        <v>・</v>
      </c>
      <c r="Q128" s="73">
        <f>VLOOKUP($B128,'参加申込一覧表(様式A-3)'!$B$68:$AK$267,$Q$22,FALSE)</f>
      </c>
      <c r="R128" s="81" t="str">
        <f>VLOOKUP($B128,'参加申込一覧表(様式A-3)'!$B$68:$AK$267,R$22,FALSE)</f>
        <v>　</v>
      </c>
      <c r="S128" s="81" t="str">
        <f>VLOOKUP($B128,'参加申込一覧表(様式A-3)'!$B$68:$AK$267,S$22,FALSE)</f>
        <v>　</v>
      </c>
      <c r="U128" s="83">
        <f>'参加申込一覧表(様式A-3)'!J$60</f>
      </c>
      <c r="V128" s="60">
        <v>30</v>
      </c>
      <c r="W128" s="73">
        <f>VLOOKUP($B128,'参加申込一覧表(様式A-3)'!$B$68:$AK$267,W$22,FALSE)</f>
        <v>0</v>
      </c>
      <c r="X128" s="60">
        <f t="shared" si="16"/>
        <v>12</v>
      </c>
      <c r="Y128" s="60">
        <f t="shared" si="17"/>
      </c>
      <c r="AC128" s="60">
        <f t="shared" si="18"/>
        <v>0</v>
      </c>
      <c r="AD128" s="60">
        <f t="shared" si="19"/>
        <v>0</v>
      </c>
      <c r="AE128" s="254">
        <f t="shared" si="21"/>
      </c>
    </row>
    <row r="129" spans="1:31" ht="13.5">
      <c r="A129" s="60">
        <v>104</v>
      </c>
      <c r="B129">
        <f>B128</f>
        <v>35</v>
      </c>
      <c r="C129" s="60">
        <f t="shared" si="20"/>
        <v>2</v>
      </c>
      <c r="D129" s="245">
        <f>VLOOKUP($B129,'参加申込一覧表(様式A-3)'!$B$68:$AK$267,D$23,FALSE)</f>
        <v>0</v>
      </c>
      <c r="E129" s="246">
        <f>IF(AE129="","",COUNTIF(AE$26:AE129,E$24))</f>
      </c>
      <c r="G129" s="73">
        <f>VLOOKUP($B129,'参加申込一覧表(様式A-3)'!$B$68:$AK$267,G$23,FALSE)</f>
        <v>0</v>
      </c>
      <c r="H129" s="60">
        <f t="shared" si="15"/>
      </c>
      <c r="I129" s="81">
        <f>VLOOKUP($B129,'参加申込一覧表(様式A-3)'!$B$68:$AK$267,I$23,FALSE)</f>
      </c>
      <c r="K129" s="73">
        <f>VLOOKUP($B129,'参加申込一覧表(様式A-3)'!$B$68:$AK$267,K$23,FALSE)</f>
        <v>0</v>
      </c>
      <c r="L129" s="81" t="str">
        <f>VLOOKUP($B129,'参加申込一覧表(様式A-3)'!$B$68:$AK$267,L$23,FALSE)</f>
        <v>・</v>
      </c>
      <c r="M129" s="81" t="str">
        <f>VLOOKUP($B129,'参加申込一覧表(様式A-3)'!$B$68:$AK$267,M$23,FALSE)</f>
        <v>・</v>
      </c>
      <c r="N129" s="81" t="str">
        <f>VLOOKUP($B129,'参加申込一覧表(様式A-3)'!$B$68:$AK$267,N$23,FALSE)</f>
        <v>・</v>
      </c>
      <c r="Q129" s="73">
        <f>VLOOKUP($B129,'参加申込一覧表(様式A-3)'!$B$68:$AK$267,Q$23,FALSE)</f>
      </c>
      <c r="R129" s="81" t="str">
        <f>VLOOKUP($B129,'参加申込一覧表(様式A-3)'!$B$68:$AK$267,R$23,FALSE)</f>
        <v>　</v>
      </c>
      <c r="S129" s="81" t="str">
        <f>VLOOKUP($B129,'参加申込一覧表(様式A-3)'!$B$68:$AK$267,S$23,FALSE)</f>
        <v>　</v>
      </c>
      <c r="U129" s="83">
        <f>'参加申込一覧表(様式A-3)'!J$60</f>
      </c>
      <c r="V129" s="60">
        <v>30</v>
      </c>
      <c r="W129" s="73">
        <f>VLOOKUP($B129,'参加申込一覧表(様式A-3)'!$B$68:$AK$267,W$23,FALSE)</f>
        <v>0</v>
      </c>
      <c r="X129" s="60">
        <f t="shared" si="16"/>
        <v>12</v>
      </c>
      <c r="Y129" s="60">
        <f t="shared" si="17"/>
      </c>
      <c r="AC129" s="60">
        <f t="shared" si="18"/>
        <v>0</v>
      </c>
      <c r="AD129" s="60">
        <f t="shared" si="19"/>
        <v>0</v>
      </c>
      <c r="AE129" s="254">
        <f t="shared" si="21"/>
      </c>
    </row>
    <row r="130" spans="1:31" ht="13.5">
      <c r="A130" s="60">
        <v>105</v>
      </c>
      <c r="B130">
        <f>B129</f>
        <v>35</v>
      </c>
      <c r="C130" s="60">
        <f t="shared" si="20"/>
        <v>3</v>
      </c>
      <c r="D130" s="245">
        <f>VLOOKUP($B130,'参加申込一覧表(様式A-3)'!$B$68:$AK$267,D$24,FALSE)</f>
        <v>0</v>
      </c>
      <c r="E130" s="246">
        <f>IF(AE130="","",COUNTIF(AE$26:AE130,E$24))</f>
      </c>
      <c r="G130" s="73">
        <f>VLOOKUP($B130,'参加申込一覧表(様式A-3)'!$B$68:$AK$267,G$24,FALSE)</f>
        <v>0</v>
      </c>
      <c r="H130" s="60">
        <f t="shared" si="15"/>
      </c>
      <c r="I130" s="81">
        <f>VLOOKUP($B130,'参加申込一覧表(様式A-3)'!$B$68:$AK$267,I$24,FALSE)</f>
      </c>
      <c r="K130" s="73">
        <f>VLOOKUP($B130,'参加申込一覧表(様式A-3)'!$B$68:$AK$267,K$24,FALSE)</f>
        <v>0</v>
      </c>
      <c r="L130" s="81" t="str">
        <f>VLOOKUP($B130,'参加申込一覧表(様式A-3)'!$B$68:$AK$267,L$24,FALSE)</f>
        <v>・</v>
      </c>
      <c r="M130" s="81" t="str">
        <f>VLOOKUP($B130,'参加申込一覧表(様式A-3)'!$B$68:$AK$267,M$24,FALSE)</f>
        <v>・</v>
      </c>
      <c r="N130" s="81" t="str">
        <f>VLOOKUP($B130,'参加申込一覧表(様式A-3)'!$B$68:$AK$267,N$24,FALSE)</f>
        <v>・</v>
      </c>
      <c r="Q130" s="73">
        <f>VLOOKUP($B130,'参加申込一覧表(様式A-3)'!$B$68:$AK$267,Q$24,FALSE)</f>
      </c>
      <c r="R130" s="81" t="str">
        <f>VLOOKUP($B130,'参加申込一覧表(様式A-3)'!$B$68:$AK$267,R$24,FALSE)</f>
        <v>　</v>
      </c>
      <c r="S130" s="81" t="str">
        <f>VLOOKUP($B130,'参加申込一覧表(様式A-3)'!$B$68:$AK$267,S$24,FALSE)</f>
        <v>　</v>
      </c>
      <c r="U130" s="83">
        <f>'参加申込一覧表(様式A-3)'!J$60</f>
      </c>
      <c r="V130" s="60">
        <v>30</v>
      </c>
      <c r="W130" s="73">
        <f>VLOOKUP($B130,'参加申込一覧表(様式A-3)'!$B$68:$AK$267,W$24,FALSE)</f>
        <v>0</v>
      </c>
      <c r="X130" s="60">
        <f t="shared" si="16"/>
        <v>12</v>
      </c>
      <c r="Y130" s="60">
        <f t="shared" si="17"/>
      </c>
      <c r="AC130" s="60">
        <f t="shared" si="18"/>
        <v>0</v>
      </c>
      <c r="AD130" s="60">
        <f t="shared" si="19"/>
        <v>0</v>
      </c>
      <c r="AE130" s="254">
        <f t="shared" si="21"/>
      </c>
    </row>
    <row r="131" spans="1:31" ht="13.5">
      <c r="A131" s="60">
        <v>106</v>
      </c>
      <c r="B131">
        <f>B128+1</f>
        <v>36</v>
      </c>
      <c r="C131" s="60">
        <f t="shared" si="20"/>
        <v>1</v>
      </c>
      <c r="D131" s="245">
        <f>VLOOKUP($B131,'参加申込一覧表(様式A-3)'!$B$68:$AK$267,D$22,FALSE)</f>
        <v>0</v>
      </c>
      <c r="E131" s="246">
        <f>IF(AE131="","",COUNTIF(AE$26:AE131,E$24))</f>
      </c>
      <c r="G131" s="73">
        <f>VLOOKUP($B131,'参加申込一覧表(様式A-3)'!$B$68:$AK$267,G$22,FALSE)</f>
        <v>0</v>
      </c>
      <c r="H131" s="60">
        <f t="shared" si="15"/>
      </c>
      <c r="I131" s="81">
        <f>VLOOKUP($B131,'参加申込一覧表(様式A-3)'!$B$68:$AK$267,I$22,FALSE)</f>
      </c>
      <c r="K131" s="73">
        <f>VLOOKUP($B131,'参加申込一覧表(様式A-3)'!$B$68:$AK$267,K$22,FALSE)</f>
        <v>0</v>
      </c>
      <c r="L131" s="81" t="str">
        <f>VLOOKUP($B131,'参加申込一覧表(様式A-3)'!$B$68:$AK$267,L$22,FALSE)</f>
        <v>・</v>
      </c>
      <c r="M131" s="81" t="str">
        <f>VLOOKUP($B131,'参加申込一覧表(様式A-3)'!$B$68:$AK$267,M$22,FALSE)</f>
        <v>・</v>
      </c>
      <c r="N131" s="81" t="str">
        <f>VLOOKUP($B131,'参加申込一覧表(様式A-3)'!$B$68:$AK$267,N$22,FALSE)</f>
        <v>・</v>
      </c>
      <c r="Q131" s="73">
        <f>VLOOKUP($B131,'参加申込一覧表(様式A-3)'!$B$68:$AK$267,$Q$22,FALSE)</f>
      </c>
      <c r="R131" s="81" t="str">
        <f>VLOOKUP($B131,'参加申込一覧表(様式A-3)'!$B$68:$AK$267,R$22,FALSE)</f>
        <v>　</v>
      </c>
      <c r="S131" s="81" t="str">
        <f>VLOOKUP($B131,'参加申込一覧表(様式A-3)'!$B$68:$AK$267,S$22,FALSE)</f>
        <v>　</v>
      </c>
      <c r="U131" s="83">
        <f>'参加申込一覧表(様式A-3)'!J$60</f>
      </c>
      <c r="V131" s="60">
        <v>30</v>
      </c>
      <c r="W131" s="73">
        <f>VLOOKUP($B131,'参加申込一覧表(様式A-3)'!$B$68:$AK$267,W$22,FALSE)</f>
        <v>0</v>
      </c>
      <c r="X131" s="60">
        <f t="shared" si="16"/>
        <v>12</v>
      </c>
      <c r="Y131" s="60">
        <f t="shared" si="17"/>
      </c>
      <c r="AC131" s="60">
        <f t="shared" si="18"/>
        <v>0</v>
      </c>
      <c r="AD131" s="60">
        <f t="shared" si="19"/>
        <v>0</v>
      </c>
      <c r="AE131" s="254">
        <f t="shared" si="21"/>
      </c>
    </row>
    <row r="132" spans="1:31" ht="13.5">
      <c r="A132" s="60">
        <v>107</v>
      </c>
      <c r="B132">
        <f>B131</f>
        <v>36</v>
      </c>
      <c r="C132" s="60">
        <f t="shared" si="20"/>
        <v>2</v>
      </c>
      <c r="D132" s="245">
        <f>VLOOKUP($B132,'参加申込一覧表(様式A-3)'!$B$68:$AK$267,D$23,FALSE)</f>
        <v>0</v>
      </c>
      <c r="E132" s="246">
        <f>IF(AE132="","",COUNTIF(AE$26:AE132,E$24))</f>
      </c>
      <c r="G132" s="73">
        <f>VLOOKUP($B132,'参加申込一覧表(様式A-3)'!$B$68:$AK$267,G$23,FALSE)</f>
        <v>0</v>
      </c>
      <c r="H132" s="60">
        <f t="shared" si="15"/>
      </c>
      <c r="I132" s="81">
        <f>VLOOKUP($B132,'参加申込一覧表(様式A-3)'!$B$68:$AK$267,I$23,FALSE)</f>
      </c>
      <c r="K132" s="73">
        <f>VLOOKUP($B132,'参加申込一覧表(様式A-3)'!$B$68:$AK$267,K$23,FALSE)</f>
        <v>0</v>
      </c>
      <c r="L132" s="81" t="str">
        <f>VLOOKUP($B132,'参加申込一覧表(様式A-3)'!$B$68:$AK$267,L$23,FALSE)</f>
        <v>・</v>
      </c>
      <c r="M132" s="81" t="str">
        <f>VLOOKUP($B132,'参加申込一覧表(様式A-3)'!$B$68:$AK$267,M$23,FALSE)</f>
        <v>・</v>
      </c>
      <c r="N132" s="81" t="str">
        <f>VLOOKUP($B132,'参加申込一覧表(様式A-3)'!$B$68:$AK$267,N$23,FALSE)</f>
        <v>・</v>
      </c>
      <c r="Q132" s="73">
        <f>VLOOKUP($B132,'参加申込一覧表(様式A-3)'!$B$68:$AK$267,Q$23,FALSE)</f>
      </c>
      <c r="R132" s="81" t="str">
        <f>VLOOKUP($B132,'参加申込一覧表(様式A-3)'!$B$68:$AK$267,R$23,FALSE)</f>
        <v>　</v>
      </c>
      <c r="S132" s="81" t="str">
        <f>VLOOKUP($B132,'参加申込一覧表(様式A-3)'!$B$68:$AK$267,S$23,FALSE)</f>
        <v>　</v>
      </c>
      <c r="U132" s="83">
        <f>'参加申込一覧表(様式A-3)'!J$60</f>
      </c>
      <c r="V132" s="60">
        <v>30</v>
      </c>
      <c r="W132" s="73">
        <f>VLOOKUP($B132,'参加申込一覧表(様式A-3)'!$B$68:$AK$267,W$23,FALSE)</f>
        <v>0</v>
      </c>
      <c r="X132" s="60">
        <f t="shared" si="16"/>
        <v>12</v>
      </c>
      <c r="Y132" s="60">
        <f t="shared" si="17"/>
      </c>
      <c r="AC132" s="60">
        <f t="shared" si="18"/>
        <v>0</v>
      </c>
      <c r="AD132" s="60">
        <f t="shared" si="19"/>
        <v>0</v>
      </c>
      <c r="AE132" s="254">
        <f t="shared" si="21"/>
      </c>
    </row>
    <row r="133" spans="1:31" ht="13.5">
      <c r="A133" s="60">
        <v>108</v>
      </c>
      <c r="B133">
        <f>B132</f>
        <v>36</v>
      </c>
      <c r="C133" s="60">
        <f t="shared" si="20"/>
        <v>3</v>
      </c>
      <c r="D133" s="245">
        <f>VLOOKUP($B133,'参加申込一覧表(様式A-3)'!$B$68:$AK$267,D$24,FALSE)</f>
        <v>0</v>
      </c>
      <c r="E133" s="246">
        <f>IF(AE133="","",COUNTIF(AE$26:AE133,E$24))</f>
      </c>
      <c r="G133" s="73">
        <f>VLOOKUP($B133,'参加申込一覧表(様式A-3)'!$B$68:$AK$267,G$24,FALSE)</f>
        <v>0</v>
      </c>
      <c r="H133" s="60">
        <f t="shared" si="15"/>
      </c>
      <c r="I133" s="81">
        <f>VLOOKUP($B133,'参加申込一覧表(様式A-3)'!$B$68:$AK$267,I$24,FALSE)</f>
      </c>
      <c r="K133" s="73">
        <f>VLOOKUP($B133,'参加申込一覧表(様式A-3)'!$B$68:$AK$267,K$24,FALSE)</f>
        <v>0</v>
      </c>
      <c r="L133" s="81" t="str">
        <f>VLOOKUP($B133,'参加申込一覧表(様式A-3)'!$B$68:$AK$267,L$24,FALSE)</f>
        <v>・</v>
      </c>
      <c r="M133" s="81" t="str">
        <f>VLOOKUP($B133,'参加申込一覧表(様式A-3)'!$B$68:$AK$267,M$24,FALSE)</f>
        <v>・</v>
      </c>
      <c r="N133" s="81" t="str">
        <f>VLOOKUP($B133,'参加申込一覧表(様式A-3)'!$B$68:$AK$267,N$24,FALSE)</f>
        <v>・</v>
      </c>
      <c r="Q133" s="73">
        <f>VLOOKUP($B133,'参加申込一覧表(様式A-3)'!$B$68:$AK$267,Q$24,FALSE)</f>
      </c>
      <c r="R133" s="81" t="str">
        <f>VLOOKUP($B133,'参加申込一覧表(様式A-3)'!$B$68:$AK$267,R$24,FALSE)</f>
        <v>　</v>
      </c>
      <c r="S133" s="81" t="str">
        <f>VLOOKUP($B133,'参加申込一覧表(様式A-3)'!$B$68:$AK$267,S$24,FALSE)</f>
        <v>　</v>
      </c>
      <c r="U133" s="83">
        <f>'参加申込一覧表(様式A-3)'!J$60</f>
      </c>
      <c r="V133" s="60">
        <v>30</v>
      </c>
      <c r="W133" s="73">
        <f>VLOOKUP($B133,'参加申込一覧表(様式A-3)'!$B$68:$AK$267,W$24,FALSE)</f>
        <v>0</v>
      </c>
      <c r="X133" s="60">
        <f t="shared" si="16"/>
        <v>12</v>
      </c>
      <c r="Y133" s="60">
        <f t="shared" si="17"/>
      </c>
      <c r="AC133" s="60">
        <f t="shared" si="18"/>
        <v>0</v>
      </c>
      <c r="AD133" s="60">
        <f t="shared" si="19"/>
        <v>0</v>
      </c>
      <c r="AE133" s="254">
        <f t="shared" si="21"/>
      </c>
    </row>
    <row r="134" spans="1:31" ht="13.5">
      <c r="A134" s="60">
        <v>109</v>
      </c>
      <c r="B134">
        <f>B131+1</f>
        <v>37</v>
      </c>
      <c r="C134" s="60">
        <f t="shared" si="20"/>
        <v>1</v>
      </c>
      <c r="D134" s="245">
        <f>VLOOKUP($B134,'参加申込一覧表(様式A-3)'!$B$68:$AK$267,D$22,FALSE)</f>
        <v>0</v>
      </c>
      <c r="E134" s="246">
        <f>IF(AE134="","",COUNTIF(AE$26:AE134,E$24))</f>
      </c>
      <c r="G134" s="73">
        <f>VLOOKUP($B134,'参加申込一覧表(様式A-3)'!$B$68:$AK$267,G$22,FALSE)</f>
        <v>0</v>
      </c>
      <c r="H134" s="60">
        <f t="shared" si="15"/>
      </c>
      <c r="I134" s="81">
        <f>VLOOKUP($B134,'参加申込一覧表(様式A-3)'!$B$68:$AK$267,I$22,FALSE)</f>
      </c>
      <c r="K134" s="73">
        <f>VLOOKUP($B134,'参加申込一覧表(様式A-3)'!$B$68:$AK$267,K$22,FALSE)</f>
        <v>0</v>
      </c>
      <c r="L134" s="81" t="str">
        <f>VLOOKUP($B134,'参加申込一覧表(様式A-3)'!$B$68:$AK$267,L$22,FALSE)</f>
        <v>・</v>
      </c>
      <c r="M134" s="81" t="str">
        <f>VLOOKUP($B134,'参加申込一覧表(様式A-3)'!$B$68:$AK$267,M$22,FALSE)</f>
        <v>・</v>
      </c>
      <c r="N134" s="81" t="str">
        <f>VLOOKUP($B134,'参加申込一覧表(様式A-3)'!$B$68:$AK$267,N$22,FALSE)</f>
        <v>・</v>
      </c>
      <c r="Q134" s="73">
        <f>VLOOKUP($B134,'参加申込一覧表(様式A-3)'!$B$68:$AK$267,$Q$22,FALSE)</f>
      </c>
      <c r="R134" s="81" t="str">
        <f>VLOOKUP($B134,'参加申込一覧表(様式A-3)'!$B$68:$AK$267,R$22,FALSE)</f>
        <v>　</v>
      </c>
      <c r="S134" s="81" t="str">
        <f>VLOOKUP($B134,'参加申込一覧表(様式A-3)'!$B$68:$AK$267,S$22,FALSE)</f>
        <v>　</v>
      </c>
      <c r="U134" s="83">
        <f>'参加申込一覧表(様式A-3)'!J$60</f>
      </c>
      <c r="V134" s="60">
        <v>30</v>
      </c>
      <c r="W134" s="73">
        <f>VLOOKUP($B134,'参加申込一覧表(様式A-3)'!$B$68:$AK$267,W$22,FALSE)</f>
        <v>0</v>
      </c>
      <c r="X134" s="60">
        <f t="shared" si="16"/>
        <v>12</v>
      </c>
      <c r="Y134" s="60">
        <f t="shared" si="17"/>
      </c>
      <c r="AC134" s="60">
        <f t="shared" si="18"/>
        <v>0</v>
      </c>
      <c r="AD134" s="60">
        <f t="shared" si="19"/>
        <v>0</v>
      </c>
      <c r="AE134" s="254">
        <f t="shared" si="21"/>
      </c>
    </row>
    <row r="135" spans="1:31" ht="13.5">
      <c r="A135" s="60">
        <v>110</v>
      </c>
      <c r="B135">
        <f>B134</f>
        <v>37</v>
      </c>
      <c r="C135" s="60">
        <f t="shared" si="20"/>
        <v>2</v>
      </c>
      <c r="D135" s="245">
        <f>VLOOKUP($B135,'参加申込一覧表(様式A-3)'!$B$68:$AK$267,D$23,FALSE)</f>
        <v>0</v>
      </c>
      <c r="E135" s="246">
        <f>IF(AE135="","",COUNTIF(AE$26:AE135,E$24))</f>
      </c>
      <c r="G135" s="73">
        <f>VLOOKUP($B135,'参加申込一覧表(様式A-3)'!$B$68:$AK$267,G$23,FALSE)</f>
        <v>0</v>
      </c>
      <c r="H135" s="60">
        <f t="shared" si="15"/>
      </c>
      <c r="I135" s="81">
        <f>VLOOKUP($B135,'参加申込一覧表(様式A-3)'!$B$68:$AK$267,I$23,FALSE)</f>
      </c>
      <c r="K135" s="73">
        <f>VLOOKUP($B135,'参加申込一覧表(様式A-3)'!$B$68:$AK$267,K$23,FALSE)</f>
        <v>0</v>
      </c>
      <c r="L135" s="81" t="str">
        <f>VLOOKUP($B135,'参加申込一覧表(様式A-3)'!$B$68:$AK$267,L$23,FALSE)</f>
        <v>・</v>
      </c>
      <c r="M135" s="81" t="str">
        <f>VLOOKUP($B135,'参加申込一覧表(様式A-3)'!$B$68:$AK$267,M$23,FALSE)</f>
        <v>・</v>
      </c>
      <c r="N135" s="81" t="str">
        <f>VLOOKUP($B135,'参加申込一覧表(様式A-3)'!$B$68:$AK$267,N$23,FALSE)</f>
        <v>・</v>
      </c>
      <c r="Q135" s="73">
        <f>VLOOKUP($B135,'参加申込一覧表(様式A-3)'!$B$68:$AK$267,Q$23,FALSE)</f>
      </c>
      <c r="R135" s="81" t="str">
        <f>VLOOKUP($B135,'参加申込一覧表(様式A-3)'!$B$68:$AK$267,R$23,FALSE)</f>
        <v>　</v>
      </c>
      <c r="S135" s="81" t="str">
        <f>VLOOKUP($B135,'参加申込一覧表(様式A-3)'!$B$68:$AK$267,S$23,FALSE)</f>
        <v>　</v>
      </c>
      <c r="U135" s="83">
        <f>'参加申込一覧表(様式A-3)'!J$60</f>
      </c>
      <c r="V135" s="60">
        <v>30</v>
      </c>
      <c r="W135" s="73">
        <f>VLOOKUP($B135,'参加申込一覧表(様式A-3)'!$B$68:$AK$267,W$23,FALSE)</f>
        <v>0</v>
      </c>
      <c r="X135" s="60">
        <f t="shared" si="16"/>
        <v>12</v>
      </c>
      <c r="Y135" s="60">
        <f t="shared" si="17"/>
      </c>
      <c r="AC135" s="60">
        <f t="shared" si="18"/>
        <v>0</v>
      </c>
      <c r="AD135" s="60">
        <f t="shared" si="19"/>
        <v>0</v>
      </c>
      <c r="AE135" s="254">
        <f t="shared" si="21"/>
      </c>
    </row>
    <row r="136" spans="1:31" ht="13.5">
      <c r="A136" s="60">
        <v>111</v>
      </c>
      <c r="B136">
        <f>B135</f>
        <v>37</v>
      </c>
      <c r="C136" s="60">
        <f t="shared" si="20"/>
        <v>3</v>
      </c>
      <c r="D136" s="245">
        <f>VLOOKUP($B136,'参加申込一覧表(様式A-3)'!$B$68:$AK$267,D$24,FALSE)</f>
        <v>0</v>
      </c>
      <c r="E136" s="246">
        <f>IF(AE136="","",COUNTIF(AE$26:AE136,E$24))</f>
      </c>
      <c r="G136" s="73">
        <f>VLOOKUP($B136,'参加申込一覧表(様式A-3)'!$B$68:$AK$267,G$24,FALSE)</f>
        <v>0</v>
      </c>
      <c r="H136" s="60">
        <f t="shared" si="15"/>
      </c>
      <c r="I136" s="81">
        <f>VLOOKUP($B136,'参加申込一覧表(様式A-3)'!$B$68:$AK$267,I$24,FALSE)</f>
      </c>
      <c r="K136" s="73">
        <f>VLOOKUP($B136,'参加申込一覧表(様式A-3)'!$B$68:$AK$267,K$24,FALSE)</f>
        <v>0</v>
      </c>
      <c r="L136" s="81" t="str">
        <f>VLOOKUP($B136,'参加申込一覧表(様式A-3)'!$B$68:$AK$267,L$24,FALSE)</f>
        <v>・</v>
      </c>
      <c r="M136" s="81" t="str">
        <f>VLOOKUP($B136,'参加申込一覧表(様式A-3)'!$B$68:$AK$267,M$24,FALSE)</f>
        <v>・</v>
      </c>
      <c r="N136" s="81" t="str">
        <f>VLOOKUP($B136,'参加申込一覧表(様式A-3)'!$B$68:$AK$267,N$24,FALSE)</f>
        <v>・</v>
      </c>
      <c r="Q136" s="73">
        <f>VLOOKUP($B136,'参加申込一覧表(様式A-3)'!$B$68:$AK$267,Q$24,FALSE)</f>
      </c>
      <c r="R136" s="81" t="str">
        <f>VLOOKUP($B136,'参加申込一覧表(様式A-3)'!$B$68:$AK$267,R$24,FALSE)</f>
        <v>　</v>
      </c>
      <c r="S136" s="81" t="str">
        <f>VLOOKUP($B136,'参加申込一覧表(様式A-3)'!$B$68:$AK$267,S$24,FALSE)</f>
        <v>　</v>
      </c>
      <c r="U136" s="83">
        <f>'参加申込一覧表(様式A-3)'!J$60</f>
      </c>
      <c r="V136" s="60">
        <v>30</v>
      </c>
      <c r="W136" s="73">
        <f>VLOOKUP($B136,'参加申込一覧表(様式A-3)'!$B$68:$AK$267,W$24,FALSE)</f>
        <v>0</v>
      </c>
      <c r="X136" s="60">
        <f t="shared" si="16"/>
        <v>12</v>
      </c>
      <c r="Y136" s="60">
        <f t="shared" si="17"/>
      </c>
      <c r="AC136" s="60">
        <f t="shared" si="18"/>
        <v>0</v>
      </c>
      <c r="AD136" s="60">
        <f t="shared" si="19"/>
        <v>0</v>
      </c>
      <c r="AE136" s="254">
        <f t="shared" si="21"/>
      </c>
    </row>
    <row r="137" spans="1:31" ht="13.5">
      <c r="A137" s="60">
        <v>112</v>
      </c>
      <c r="B137">
        <f>B134+1</f>
        <v>38</v>
      </c>
      <c r="C137" s="60">
        <f t="shared" si="20"/>
        <v>1</v>
      </c>
      <c r="D137" s="245">
        <f>VLOOKUP($B137,'参加申込一覧表(様式A-3)'!$B$68:$AK$267,D$22,FALSE)</f>
        <v>0</v>
      </c>
      <c r="E137" s="246">
        <f>IF(AE137="","",COUNTIF(AE$26:AE137,E$24))</f>
      </c>
      <c r="G137" s="73">
        <f>VLOOKUP($B137,'参加申込一覧表(様式A-3)'!$B$68:$AK$267,G$22,FALSE)</f>
        <v>0</v>
      </c>
      <c r="H137" s="60">
        <f t="shared" si="15"/>
      </c>
      <c r="I137" s="81">
        <f>VLOOKUP($B137,'参加申込一覧表(様式A-3)'!$B$68:$AK$267,I$22,FALSE)</f>
      </c>
      <c r="K137" s="73">
        <f>VLOOKUP($B137,'参加申込一覧表(様式A-3)'!$B$68:$AK$267,K$22,FALSE)</f>
        <v>0</v>
      </c>
      <c r="L137" s="81" t="str">
        <f>VLOOKUP($B137,'参加申込一覧表(様式A-3)'!$B$68:$AK$267,L$22,FALSE)</f>
        <v>・</v>
      </c>
      <c r="M137" s="81" t="str">
        <f>VLOOKUP($B137,'参加申込一覧表(様式A-3)'!$B$68:$AK$267,M$22,FALSE)</f>
        <v>・</v>
      </c>
      <c r="N137" s="81" t="str">
        <f>VLOOKUP($B137,'参加申込一覧表(様式A-3)'!$B$68:$AK$267,N$22,FALSE)</f>
        <v>・</v>
      </c>
      <c r="Q137" s="73">
        <f>VLOOKUP($B137,'参加申込一覧表(様式A-3)'!$B$68:$AK$267,$Q$22,FALSE)</f>
      </c>
      <c r="R137" s="81" t="str">
        <f>VLOOKUP($B137,'参加申込一覧表(様式A-3)'!$B$68:$AK$267,R$22,FALSE)</f>
        <v>　</v>
      </c>
      <c r="S137" s="81" t="str">
        <f>VLOOKUP($B137,'参加申込一覧表(様式A-3)'!$B$68:$AK$267,S$22,FALSE)</f>
        <v>　</v>
      </c>
      <c r="U137" s="83">
        <f>'参加申込一覧表(様式A-3)'!J$60</f>
      </c>
      <c r="V137" s="60">
        <v>30</v>
      </c>
      <c r="W137" s="73">
        <f>VLOOKUP($B137,'参加申込一覧表(様式A-3)'!$B$68:$AK$267,W$22,FALSE)</f>
        <v>0</v>
      </c>
      <c r="X137" s="60">
        <f t="shared" si="16"/>
        <v>12</v>
      </c>
      <c r="Y137" s="60">
        <f t="shared" si="17"/>
      </c>
      <c r="AC137" s="60">
        <f t="shared" si="18"/>
        <v>0</v>
      </c>
      <c r="AD137" s="60">
        <f t="shared" si="19"/>
        <v>0</v>
      </c>
      <c r="AE137" s="254">
        <f t="shared" si="21"/>
      </c>
    </row>
    <row r="138" spans="1:31" ht="13.5">
      <c r="A138" s="60">
        <v>113</v>
      </c>
      <c r="B138">
        <f>B137</f>
        <v>38</v>
      </c>
      <c r="C138" s="60">
        <f t="shared" si="20"/>
        <v>2</v>
      </c>
      <c r="D138" s="245">
        <f>VLOOKUP($B138,'参加申込一覧表(様式A-3)'!$B$68:$AK$267,D$23,FALSE)</f>
        <v>0</v>
      </c>
      <c r="E138" s="246">
        <f>IF(AE138="","",COUNTIF(AE$26:AE138,E$24))</f>
      </c>
      <c r="G138" s="73">
        <f>VLOOKUP($B138,'参加申込一覧表(様式A-3)'!$B$68:$AK$267,G$23,FALSE)</f>
        <v>0</v>
      </c>
      <c r="H138" s="60">
        <f t="shared" si="15"/>
      </c>
      <c r="I138" s="81">
        <f>VLOOKUP($B138,'参加申込一覧表(様式A-3)'!$B$68:$AK$267,I$23,FALSE)</f>
      </c>
      <c r="K138" s="73">
        <f>VLOOKUP($B138,'参加申込一覧表(様式A-3)'!$B$68:$AK$267,K$23,FALSE)</f>
        <v>0</v>
      </c>
      <c r="L138" s="81" t="str">
        <f>VLOOKUP($B138,'参加申込一覧表(様式A-3)'!$B$68:$AK$267,L$23,FALSE)</f>
        <v>・</v>
      </c>
      <c r="M138" s="81" t="str">
        <f>VLOOKUP($B138,'参加申込一覧表(様式A-3)'!$B$68:$AK$267,M$23,FALSE)</f>
        <v>・</v>
      </c>
      <c r="N138" s="81" t="str">
        <f>VLOOKUP($B138,'参加申込一覧表(様式A-3)'!$B$68:$AK$267,N$23,FALSE)</f>
        <v>・</v>
      </c>
      <c r="Q138" s="73">
        <f>VLOOKUP($B138,'参加申込一覧表(様式A-3)'!$B$68:$AK$267,Q$23,FALSE)</f>
      </c>
      <c r="R138" s="81" t="str">
        <f>VLOOKUP($B138,'参加申込一覧表(様式A-3)'!$B$68:$AK$267,R$23,FALSE)</f>
        <v>　</v>
      </c>
      <c r="S138" s="81" t="str">
        <f>VLOOKUP($B138,'参加申込一覧表(様式A-3)'!$B$68:$AK$267,S$23,FALSE)</f>
        <v>　</v>
      </c>
      <c r="U138" s="83">
        <f>'参加申込一覧表(様式A-3)'!J$60</f>
      </c>
      <c r="V138" s="60">
        <v>30</v>
      </c>
      <c r="W138" s="73">
        <f>VLOOKUP($B138,'参加申込一覧表(様式A-3)'!$B$68:$AK$267,W$23,FALSE)</f>
        <v>0</v>
      </c>
      <c r="X138" s="60">
        <f t="shared" si="16"/>
        <v>12</v>
      </c>
      <c r="Y138" s="60">
        <f t="shared" si="17"/>
      </c>
      <c r="AC138" s="60">
        <f t="shared" si="18"/>
        <v>0</v>
      </c>
      <c r="AD138" s="60">
        <f t="shared" si="19"/>
        <v>0</v>
      </c>
      <c r="AE138" s="254">
        <f t="shared" si="21"/>
      </c>
    </row>
    <row r="139" spans="1:31" ht="13.5">
      <c r="A139" s="60">
        <v>114</v>
      </c>
      <c r="B139">
        <f>B138</f>
        <v>38</v>
      </c>
      <c r="C139" s="60">
        <f t="shared" si="20"/>
        <v>3</v>
      </c>
      <c r="D139" s="245">
        <f>VLOOKUP($B139,'参加申込一覧表(様式A-3)'!$B$68:$AK$267,D$24,FALSE)</f>
        <v>0</v>
      </c>
      <c r="E139" s="246">
        <f>IF(AE139="","",COUNTIF(AE$26:AE139,E$24))</f>
      </c>
      <c r="G139" s="73">
        <f>VLOOKUP($B139,'参加申込一覧表(様式A-3)'!$B$68:$AK$267,G$24,FALSE)</f>
        <v>0</v>
      </c>
      <c r="H139" s="60">
        <f t="shared" si="15"/>
      </c>
      <c r="I139" s="81">
        <f>VLOOKUP($B139,'参加申込一覧表(様式A-3)'!$B$68:$AK$267,I$24,FALSE)</f>
      </c>
      <c r="K139" s="73">
        <f>VLOOKUP($B139,'参加申込一覧表(様式A-3)'!$B$68:$AK$267,K$24,FALSE)</f>
        <v>0</v>
      </c>
      <c r="L139" s="81" t="str">
        <f>VLOOKUP($B139,'参加申込一覧表(様式A-3)'!$B$68:$AK$267,L$24,FALSE)</f>
        <v>・</v>
      </c>
      <c r="M139" s="81" t="str">
        <f>VLOOKUP($B139,'参加申込一覧表(様式A-3)'!$B$68:$AK$267,M$24,FALSE)</f>
        <v>・</v>
      </c>
      <c r="N139" s="81" t="str">
        <f>VLOOKUP($B139,'参加申込一覧表(様式A-3)'!$B$68:$AK$267,N$24,FALSE)</f>
        <v>・</v>
      </c>
      <c r="Q139" s="73">
        <f>VLOOKUP($B139,'参加申込一覧表(様式A-3)'!$B$68:$AK$267,Q$24,FALSE)</f>
      </c>
      <c r="R139" s="81" t="str">
        <f>VLOOKUP($B139,'参加申込一覧表(様式A-3)'!$B$68:$AK$267,R$24,FALSE)</f>
        <v>　</v>
      </c>
      <c r="S139" s="81" t="str">
        <f>VLOOKUP($B139,'参加申込一覧表(様式A-3)'!$B$68:$AK$267,S$24,FALSE)</f>
        <v>　</v>
      </c>
      <c r="U139" s="83">
        <f>'参加申込一覧表(様式A-3)'!J$60</f>
      </c>
      <c r="V139" s="60">
        <v>30</v>
      </c>
      <c r="W139" s="73">
        <f>VLOOKUP($B139,'参加申込一覧表(様式A-3)'!$B$68:$AK$267,W$24,FALSE)</f>
        <v>0</v>
      </c>
      <c r="X139" s="60">
        <f t="shared" si="16"/>
        <v>12</v>
      </c>
      <c r="Y139" s="60">
        <f t="shared" si="17"/>
      </c>
      <c r="AC139" s="60">
        <f t="shared" si="18"/>
        <v>0</v>
      </c>
      <c r="AD139" s="60">
        <f t="shared" si="19"/>
        <v>0</v>
      </c>
      <c r="AE139" s="254">
        <f t="shared" si="21"/>
      </c>
    </row>
    <row r="140" spans="1:31" ht="13.5">
      <c r="A140" s="60">
        <v>115</v>
      </c>
      <c r="B140">
        <f>B137+1</f>
        <v>39</v>
      </c>
      <c r="C140" s="60">
        <f t="shared" si="20"/>
        <v>1</v>
      </c>
      <c r="D140" s="245">
        <f>VLOOKUP($B140,'参加申込一覧表(様式A-3)'!$B$68:$AK$267,D$22,FALSE)</f>
        <v>0</v>
      </c>
      <c r="E140" s="246">
        <f>IF(AE140="","",COUNTIF(AE$26:AE140,E$24))</f>
      </c>
      <c r="G140" s="73">
        <f>VLOOKUP($B140,'参加申込一覧表(様式A-3)'!$B$68:$AK$267,G$22,FALSE)</f>
        <v>0</v>
      </c>
      <c r="H140" s="60">
        <f t="shared" si="15"/>
      </c>
      <c r="I140" s="81">
        <f>VLOOKUP($B140,'参加申込一覧表(様式A-3)'!$B$68:$AK$267,I$22,FALSE)</f>
      </c>
      <c r="K140" s="73">
        <f>VLOOKUP($B140,'参加申込一覧表(様式A-3)'!$B$68:$AK$267,K$22,FALSE)</f>
        <v>0</v>
      </c>
      <c r="L140" s="81" t="str">
        <f>VLOOKUP($B140,'参加申込一覧表(様式A-3)'!$B$68:$AK$267,L$22,FALSE)</f>
        <v>・</v>
      </c>
      <c r="M140" s="81" t="str">
        <f>VLOOKUP($B140,'参加申込一覧表(様式A-3)'!$B$68:$AK$267,M$22,FALSE)</f>
        <v>・</v>
      </c>
      <c r="N140" s="81" t="str">
        <f>VLOOKUP($B140,'参加申込一覧表(様式A-3)'!$B$68:$AK$267,N$22,FALSE)</f>
        <v>・</v>
      </c>
      <c r="Q140" s="73">
        <f>VLOOKUP($B140,'参加申込一覧表(様式A-3)'!$B$68:$AK$267,$Q$22,FALSE)</f>
      </c>
      <c r="R140" s="81" t="str">
        <f>VLOOKUP($B140,'参加申込一覧表(様式A-3)'!$B$68:$AK$267,R$22,FALSE)</f>
        <v>　</v>
      </c>
      <c r="S140" s="81" t="str">
        <f>VLOOKUP($B140,'参加申込一覧表(様式A-3)'!$B$68:$AK$267,S$22,FALSE)</f>
        <v>　</v>
      </c>
      <c r="U140" s="83">
        <f>'参加申込一覧表(様式A-3)'!J$60</f>
      </c>
      <c r="V140" s="60">
        <v>30</v>
      </c>
      <c r="W140" s="73">
        <f>VLOOKUP($B140,'参加申込一覧表(様式A-3)'!$B$68:$AK$267,W$22,FALSE)</f>
        <v>0</v>
      </c>
      <c r="X140" s="60">
        <f t="shared" si="16"/>
        <v>12</v>
      </c>
      <c r="Y140" s="60">
        <f t="shared" si="17"/>
      </c>
      <c r="AC140" s="60">
        <f t="shared" si="18"/>
        <v>0</v>
      </c>
      <c r="AD140" s="60">
        <f t="shared" si="19"/>
        <v>0</v>
      </c>
      <c r="AE140" s="254">
        <f t="shared" si="21"/>
      </c>
    </row>
    <row r="141" spans="1:31" ht="13.5">
      <c r="A141" s="60">
        <v>116</v>
      </c>
      <c r="B141">
        <f>B140</f>
        <v>39</v>
      </c>
      <c r="C141" s="60">
        <f t="shared" si="20"/>
        <v>2</v>
      </c>
      <c r="D141" s="245">
        <f>VLOOKUP($B141,'参加申込一覧表(様式A-3)'!$B$68:$AK$267,D$23,FALSE)</f>
        <v>0</v>
      </c>
      <c r="E141" s="246">
        <f>IF(AE141="","",COUNTIF(AE$26:AE141,E$24))</f>
      </c>
      <c r="G141" s="73">
        <f>VLOOKUP($B141,'参加申込一覧表(様式A-3)'!$B$68:$AK$267,G$23,FALSE)</f>
        <v>0</v>
      </c>
      <c r="H141" s="60">
        <f t="shared" si="15"/>
      </c>
      <c r="I141" s="81">
        <f>VLOOKUP($B141,'参加申込一覧表(様式A-3)'!$B$68:$AK$267,I$23,FALSE)</f>
      </c>
      <c r="K141" s="73">
        <f>VLOOKUP($B141,'参加申込一覧表(様式A-3)'!$B$68:$AK$267,K$23,FALSE)</f>
        <v>0</v>
      </c>
      <c r="L141" s="81" t="str">
        <f>VLOOKUP($B141,'参加申込一覧表(様式A-3)'!$B$68:$AK$267,L$23,FALSE)</f>
        <v>・</v>
      </c>
      <c r="M141" s="81" t="str">
        <f>VLOOKUP($B141,'参加申込一覧表(様式A-3)'!$B$68:$AK$267,M$23,FALSE)</f>
        <v>・</v>
      </c>
      <c r="N141" s="81" t="str">
        <f>VLOOKUP($B141,'参加申込一覧表(様式A-3)'!$B$68:$AK$267,N$23,FALSE)</f>
        <v>・</v>
      </c>
      <c r="Q141" s="73">
        <f>VLOOKUP($B141,'参加申込一覧表(様式A-3)'!$B$68:$AK$267,Q$23,FALSE)</f>
      </c>
      <c r="R141" s="81" t="str">
        <f>VLOOKUP($B141,'参加申込一覧表(様式A-3)'!$B$68:$AK$267,R$23,FALSE)</f>
        <v>　</v>
      </c>
      <c r="S141" s="81" t="str">
        <f>VLOOKUP($B141,'参加申込一覧表(様式A-3)'!$B$68:$AK$267,S$23,FALSE)</f>
        <v>　</v>
      </c>
      <c r="U141" s="83">
        <f>'参加申込一覧表(様式A-3)'!J$60</f>
      </c>
      <c r="V141" s="60">
        <v>30</v>
      </c>
      <c r="W141" s="73">
        <f>VLOOKUP($B141,'参加申込一覧表(様式A-3)'!$B$68:$AK$267,W$23,FALSE)</f>
        <v>0</v>
      </c>
      <c r="X141" s="60">
        <f t="shared" si="16"/>
        <v>12</v>
      </c>
      <c r="Y141" s="60">
        <f t="shared" si="17"/>
      </c>
      <c r="AC141" s="60">
        <f t="shared" si="18"/>
        <v>0</v>
      </c>
      <c r="AD141" s="60">
        <f t="shared" si="19"/>
        <v>0</v>
      </c>
      <c r="AE141" s="254">
        <f t="shared" si="21"/>
      </c>
    </row>
    <row r="142" spans="1:31" ht="13.5">
      <c r="A142" s="60">
        <v>117</v>
      </c>
      <c r="B142">
        <f>B141</f>
        <v>39</v>
      </c>
      <c r="C142" s="60">
        <f t="shared" si="20"/>
        <v>3</v>
      </c>
      <c r="D142" s="245">
        <f>VLOOKUP($B142,'参加申込一覧表(様式A-3)'!$B$68:$AK$267,D$24,FALSE)</f>
        <v>0</v>
      </c>
      <c r="E142" s="246">
        <f>IF(AE142="","",COUNTIF(AE$26:AE142,E$24))</f>
      </c>
      <c r="G142" s="73">
        <f>VLOOKUP($B142,'参加申込一覧表(様式A-3)'!$B$68:$AK$267,G$24,FALSE)</f>
        <v>0</v>
      </c>
      <c r="H142" s="60">
        <f t="shared" si="15"/>
      </c>
      <c r="I142" s="81">
        <f>VLOOKUP($B142,'参加申込一覧表(様式A-3)'!$B$68:$AK$267,I$24,FALSE)</f>
      </c>
      <c r="K142" s="73">
        <f>VLOOKUP($B142,'参加申込一覧表(様式A-3)'!$B$68:$AK$267,K$24,FALSE)</f>
        <v>0</v>
      </c>
      <c r="L142" s="81" t="str">
        <f>VLOOKUP($B142,'参加申込一覧表(様式A-3)'!$B$68:$AK$267,L$24,FALSE)</f>
        <v>・</v>
      </c>
      <c r="M142" s="81" t="str">
        <f>VLOOKUP($B142,'参加申込一覧表(様式A-3)'!$B$68:$AK$267,M$24,FALSE)</f>
        <v>・</v>
      </c>
      <c r="N142" s="81" t="str">
        <f>VLOOKUP($B142,'参加申込一覧表(様式A-3)'!$B$68:$AK$267,N$24,FALSE)</f>
        <v>・</v>
      </c>
      <c r="Q142" s="73">
        <f>VLOOKUP($B142,'参加申込一覧表(様式A-3)'!$B$68:$AK$267,Q$24,FALSE)</f>
      </c>
      <c r="R142" s="81" t="str">
        <f>VLOOKUP($B142,'参加申込一覧表(様式A-3)'!$B$68:$AK$267,R$24,FALSE)</f>
        <v>　</v>
      </c>
      <c r="S142" s="81" t="str">
        <f>VLOOKUP($B142,'参加申込一覧表(様式A-3)'!$B$68:$AK$267,S$24,FALSE)</f>
        <v>　</v>
      </c>
      <c r="U142" s="83">
        <f>'参加申込一覧表(様式A-3)'!J$60</f>
      </c>
      <c r="V142" s="60">
        <v>30</v>
      </c>
      <c r="W142" s="73">
        <f>VLOOKUP($B142,'参加申込一覧表(様式A-3)'!$B$68:$AK$267,W$24,FALSE)</f>
        <v>0</v>
      </c>
      <c r="X142" s="60">
        <f t="shared" si="16"/>
        <v>12</v>
      </c>
      <c r="Y142" s="60">
        <f t="shared" si="17"/>
      </c>
      <c r="AC142" s="60">
        <f t="shared" si="18"/>
        <v>0</v>
      </c>
      <c r="AD142" s="60">
        <f t="shared" si="19"/>
        <v>0</v>
      </c>
      <c r="AE142" s="254">
        <f t="shared" si="21"/>
      </c>
    </row>
    <row r="143" spans="1:31" ht="13.5">
      <c r="A143" s="60">
        <v>118</v>
      </c>
      <c r="B143">
        <f>B140+1</f>
        <v>40</v>
      </c>
      <c r="C143" s="60">
        <f t="shared" si="20"/>
        <v>1</v>
      </c>
      <c r="D143" s="245">
        <f>VLOOKUP($B143,'参加申込一覧表(様式A-3)'!$B$68:$AK$267,D$22,FALSE)</f>
        <v>0</v>
      </c>
      <c r="E143" s="246">
        <f>IF(AE143="","",COUNTIF(AE$26:AE143,E$24))</f>
      </c>
      <c r="G143" s="73">
        <f>VLOOKUP($B143,'参加申込一覧表(様式A-3)'!$B$68:$AK$267,G$22,FALSE)</f>
        <v>0</v>
      </c>
      <c r="H143" s="60">
        <f t="shared" si="15"/>
      </c>
      <c r="I143" s="81">
        <f>VLOOKUP($B143,'参加申込一覧表(様式A-3)'!$B$68:$AK$267,I$22,FALSE)</f>
      </c>
      <c r="K143" s="73">
        <f>VLOOKUP($B143,'参加申込一覧表(様式A-3)'!$B$68:$AK$267,K$22,FALSE)</f>
        <v>0</v>
      </c>
      <c r="L143" s="81" t="str">
        <f>VLOOKUP($B143,'参加申込一覧表(様式A-3)'!$B$68:$AK$267,L$22,FALSE)</f>
        <v>・</v>
      </c>
      <c r="M143" s="81" t="str">
        <f>VLOOKUP($B143,'参加申込一覧表(様式A-3)'!$B$68:$AK$267,M$22,FALSE)</f>
        <v>・</v>
      </c>
      <c r="N143" s="81" t="str">
        <f>VLOOKUP($B143,'参加申込一覧表(様式A-3)'!$B$68:$AK$267,N$22,FALSE)</f>
        <v>・</v>
      </c>
      <c r="Q143" s="73">
        <f>VLOOKUP($B143,'参加申込一覧表(様式A-3)'!$B$68:$AK$267,$Q$22,FALSE)</f>
      </c>
      <c r="R143" s="81" t="str">
        <f>VLOOKUP($B143,'参加申込一覧表(様式A-3)'!$B$68:$AK$267,R$22,FALSE)</f>
        <v>　</v>
      </c>
      <c r="S143" s="81" t="str">
        <f>VLOOKUP($B143,'参加申込一覧表(様式A-3)'!$B$68:$AK$267,S$22,FALSE)</f>
        <v>　</v>
      </c>
      <c r="U143" s="83">
        <f>'参加申込一覧表(様式A-3)'!J$60</f>
      </c>
      <c r="V143" s="60">
        <v>30</v>
      </c>
      <c r="W143" s="73">
        <f>VLOOKUP($B143,'参加申込一覧表(様式A-3)'!$B$68:$AK$267,W$22,FALSE)</f>
        <v>0</v>
      </c>
      <c r="X143" s="60">
        <f t="shared" si="16"/>
        <v>12</v>
      </c>
      <c r="Y143" s="60">
        <f t="shared" si="17"/>
      </c>
      <c r="AC143" s="60">
        <f t="shared" si="18"/>
        <v>0</v>
      </c>
      <c r="AD143" s="60">
        <f t="shared" si="19"/>
        <v>0</v>
      </c>
      <c r="AE143" s="254">
        <f t="shared" si="21"/>
      </c>
    </row>
    <row r="144" spans="1:31" ht="13.5">
      <c r="A144" s="60">
        <v>119</v>
      </c>
      <c r="B144">
        <f>B143</f>
        <v>40</v>
      </c>
      <c r="C144" s="60">
        <f t="shared" si="20"/>
        <v>2</v>
      </c>
      <c r="D144" s="245">
        <f>VLOOKUP($B144,'参加申込一覧表(様式A-3)'!$B$68:$AK$267,D$23,FALSE)</f>
        <v>0</v>
      </c>
      <c r="E144" s="246">
        <f>IF(AE144="","",COUNTIF(AE$26:AE144,E$24))</f>
      </c>
      <c r="G144" s="73">
        <f>VLOOKUP($B144,'参加申込一覧表(様式A-3)'!$B$68:$AK$267,G$23,FALSE)</f>
        <v>0</v>
      </c>
      <c r="H144" s="60">
        <f t="shared" si="15"/>
      </c>
      <c r="I144" s="81">
        <f>VLOOKUP($B144,'参加申込一覧表(様式A-3)'!$B$68:$AK$267,I$23,FALSE)</f>
      </c>
      <c r="K144" s="73">
        <f>VLOOKUP($B144,'参加申込一覧表(様式A-3)'!$B$68:$AK$267,K$23,FALSE)</f>
        <v>0</v>
      </c>
      <c r="L144" s="81" t="str">
        <f>VLOOKUP($B144,'参加申込一覧表(様式A-3)'!$B$68:$AK$267,L$23,FALSE)</f>
        <v>・</v>
      </c>
      <c r="M144" s="81" t="str">
        <f>VLOOKUP($B144,'参加申込一覧表(様式A-3)'!$B$68:$AK$267,M$23,FALSE)</f>
        <v>・</v>
      </c>
      <c r="N144" s="81" t="str">
        <f>VLOOKUP($B144,'参加申込一覧表(様式A-3)'!$B$68:$AK$267,N$23,FALSE)</f>
        <v>・</v>
      </c>
      <c r="Q144" s="73">
        <f>VLOOKUP($B144,'参加申込一覧表(様式A-3)'!$B$68:$AK$267,Q$23,FALSE)</f>
      </c>
      <c r="R144" s="81" t="str">
        <f>VLOOKUP($B144,'参加申込一覧表(様式A-3)'!$B$68:$AK$267,R$23,FALSE)</f>
        <v>　</v>
      </c>
      <c r="S144" s="81" t="str">
        <f>VLOOKUP($B144,'参加申込一覧表(様式A-3)'!$B$68:$AK$267,S$23,FALSE)</f>
        <v>　</v>
      </c>
      <c r="U144" s="83">
        <f>'参加申込一覧表(様式A-3)'!J$60</f>
      </c>
      <c r="V144" s="60">
        <v>30</v>
      </c>
      <c r="W144" s="73">
        <f>VLOOKUP($B144,'参加申込一覧表(様式A-3)'!$B$68:$AK$267,W$23,FALSE)</f>
        <v>0</v>
      </c>
      <c r="X144" s="60">
        <f t="shared" si="16"/>
        <v>12</v>
      </c>
      <c r="Y144" s="60">
        <f t="shared" si="17"/>
      </c>
      <c r="AC144" s="60">
        <f t="shared" si="18"/>
        <v>0</v>
      </c>
      <c r="AD144" s="60">
        <f t="shared" si="19"/>
        <v>0</v>
      </c>
      <c r="AE144" s="254">
        <f t="shared" si="21"/>
      </c>
    </row>
    <row r="145" spans="1:31" ht="13.5">
      <c r="A145" s="60">
        <v>120</v>
      </c>
      <c r="B145">
        <f>B144</f>
        <v>40</v>
      </c>
      <c r="C145" s="60">
        <f t="shared" si="20"/>
        <v>3</v>
      </c>
      <c r="D145" s="245">
        <f>VLOOKUP($B145,'参加申込一覧表(様式A-3)'!$B$68:$AK$267,D$24,FALSE)</f>
        <v>0</v>
      </c>
      <c r="E145" s="246">
        <f>IF(AE145="","",COUNTIF(AE$26:AE145,E$24))</f>
      </c>
      <c r="G145" s="73">
        <f>VLOOKUP($B145,'参加申込一覧表(様式A-3)'!$B$68:$AK$267,G$24,FALSE)</f>
        <v>0</v>
      </c>
      <c r="H145" s="60">
        <f t="shared" si="15"/>
      </c>
      <c r="I145" s="81">
        <f>VLOOKUP($B145,'参加申込一覧表(様式A-3)'!$B$68:$AK$267,I$24,FALSE)</f>
      </c>
      <c r="K145" s="73">
        <f>VLOOKUP($B145,'参加申込一覧表(様式A-3)'!$B$68:$AK$267,K$24,FALSE)</f>
        <v>0</v>
      </c>
      <c r="L145" s="81" t="str">
        <f>VLOOKUP($B145,'参加申込一覧表(様式A-3)'!$B$68:$AK$267,L$24,FALSE)</f>
        <v>・</v>
      </c>
      <c r="M145" s="81" t="str">
        <f>VLOOKUP($B145,'参加申込一覧表(様式A-3)'!$B$68:$AK$267,M$24,FALSE)</f>
        <v>・</v>
      </c>
      <c r="N145" s="81" t="str">
        <f>VLOOKUP($B145,'参加申込一覧表(様式A-3)'!$B$68:$AK$267,N$24,FALSE)</f>
        <v>・</v>
      </c>
      <c r="Q145" s="73">
        <f>VLOOKUP($B145,'参加申込一覧表(様式A-3)'!$B$68:$AK$267,Q$24,FALSE)</f>
      </c>
      <c r="R145" s="81" t="str">
        <f>VLOOKUP($B145,'参加申込一覧表(様式A-3)'!$B$68:$AK$267,R$24,FALSE)</f>
        <v>　</v>
      </c>
      <c r="S145" s="81" t="str">
        <f>VLOOKUP($B145,'参加申込一覧表(様式A-3)'!$B$68:$AK$267,S$24,FALSE)</f>
        <v>　</v>
      </c>
      <c r="U145" s="83">
        <f>'参加申込一覧表(様式A-3)'!J$60</f>
      </c>
      <c r="V145" s="60">
        <v>30</v>
      </c>
      <c r="W145" s="73">
        <f>VLOOKUP($B145,'参加申込一覧表(様式A-3)'!$B$68:$AK$267,W$24,FALSE)</f>
        <v>0</v>
      </c>
      <c r="X145" s="60">
        <f t="shared" si="16"/>
        <v>12</v>
      </c>
      <c r="Y145" s="60">
        <f t="shared" si="17"/>
      </c>
      <c r="AC145" s="60">
        <f t="shared" si="18"/>
        <v>0</v>
      </c>
      <c r="AD145" s="60">
        <f t="shared" si="19"/>
        <v>0</v>
      </c>
      <c r="AE145" s="254">
        <f t="shared" si="21"/>
      </c>
    </row>
    <row r="146" spans="1:31" ht="13.5">
      <c r="A146" s="60">
        <v>121</v>
      </c>
      <c r="B146">
        <f>B143+1</f>
        <v>41</v>
      </c>
      <c r="C146" s="60">
        <f t="shared" si="20"/>
        <v>1</v>
      </c>
      <c r="D146" s="245">
        <f>VLOOKUP($B146,'参加申込一覧表(様式A-3)'!$B$68:$AK$267,D$22,FALSE)</f>
        <v>0</v>
      </c>
      <c r="E146" s="246">
        <f>IF(AE146="","",COUNTIF(AE$26:AE146,E$24))</f>
      </c>
      <c r="G146" s="73">
        <f>VLOOKUP($B146,'参加申込一覧表(様式A-3)'!$B$68:$AK$267,G$22,FALSE)</f>
        <v>0</v>
      </c>
      <c r="H146" s="60">
        <f t="shared" si="15"/>
      </c>
      <c r="I146" s="81">
        <f>VLOOKUP($B146,'参加申込一覧表(様式A-3)'!$B$68:$AK$267,I$22,FALSE)</f>
      </c>
      <c r="K146" s="73">
        <f>VLOOKUP($B146,'参加申込一覧表(様式A-3)'!$B$68:$AK$267,K$22,FALSE)</f>
        <v>0</v>
      </c>
      <c r="L146" s="81" t="str">
        <f>VLOOKUP($B146,'参加申込一覧表(様式A-3)'!$B$68:$AK$267,L$22,FALSE)</f>
        <v>・</v>
      </c>
      <c r="M146" s="81" t="str">
        <f>VLOOKUP($B146,'参加申込一覧表(様式A-3)'!$B$68:$AK$267,M$22,FALSE)</f>
        <v>・</v>
      </c>
      <c r="N146" s="81" t="str">
        <f>VLOOKUP($B146,'参加申込一覧表(様式A-3)'!$B$68:$AK$267,N$22,FALSE)</f>
        <v>・</v>
      </c>
      <c r="Q146" s="73">
        <f>VLOOKUP($B146,'参加申込一覧表(様式A-3)'!$B$68:$AK$267,$Q$22,FALSE)</f>
      </c>
      <c r="R146" s="81" t="str">
        <f>VLOOKUP($B146,'参加申込一覧表(様式A-3)'!$B$68:$AK$267,R$22,FALSE)</f>
        <v>　</v>
      </c>
      <c r="S146" s="81" t="str">
        <f>VLOOKUP($B146,'参加申込一覧表(様式A-3)'!$B$68:$AK$267,S$22,FALSE)</f>
        <v>　</v>
      </c>
      <c r="U146" s="83">
        <f>'参加申込一覧表(様式A-3)'!J$60</f>
      </c>
      <c r="V146" s="60">
        <v>30</v>
      </c>
      <c r="W146" s="73">
        <f>VLOOKUP($B146,'参加申込一覧表(様式A-3)'!$B$68:$AK$267,W$22,FALSE)</f>
        <v>0</v>
      </c>
      <c r="X146" s="60">
        <f t="shared" si="16"/>
        <v>12</v>
      </c>
      <c r="Y146" s="60">
        <f t="shared" si="17"/>
      </c>
      <c r="AC146" s="60">
        <f t="shared" si="18"/>
        <v>0</v>
      </c>
      <c r="AD146" s="60">
        <f t="shared" si="19"/>
        <v>0</v>
      </c>
      <c r="AE146" s="254">
        <f t="shared" si="21"/>
      </c>
    </row>
    <row r="147" spans="1:31" ht="13.5">
      <c r="A147" s="60">
        <v>122</v>
      </c>
      <c r="B147">
        <f>B146</f>
        <v>41</v>
      </c>
      <c r="C147" s="60">
        <f t="shared" si="20"/>
        <v>2</v>
      </c>
      <c r="D147" s="245">
        <f>VLOOKUP($B147,'参加申込一覧表(様式A-3)'!$B$68:$AK$267,D$23,FALSE)</f>
        <v>0</v>
      </c>
      <c r="E147" s="246">
        <f>IF(AE147="","",COUNTIF(AE$26:AE147,E$24))</f>
      </c>
      <c r="G147" s="73">
        <f>VLOOKUP($B147,'参加申込一覧表(様式A-3)'!$B$68:$AK$267,G$23,FALSE)</f>
        <v>0</v>
      </c>
      <c r="H147" s="60">
        <f t="shared" si="15"/>
      </c>
      <c r="I147" s="81">
        <f>VLOOKUP($B147,'参加申込一覧表(様式A-3)'!$B$68:$AK$267,I$23,FALSE)</f>
      </c>
      <c r="K147" s="73">
        <f>VLOOKUP($B147,'参加申込一覧表(様式A-3)'!$B$68:$AK$267,K$23,FALSE)</f>
        <v>0</v>
      </c>
      <c r="L147" s="81" t="str">
        <f>VLOOKUP($B147,'参加申込一覧表(様式A-3)'!$B$68:$AK$267,L$23,FALSE)</f>
        <v>・</v>
      </c>
      <c r="M147" s="81" t="str">
        <f>VLOOKUP($B147,'参加申込一覧表(様式A-3)'!$B$68:$AK$267,M$23,FALSE)</f>
        <v>・</v>
      </c>
      <c r="N147" s="81" t="str">
        <f>VLOOKUP($B147,'参加申込一覧表(様式A-3)'!$B$68:$AK$267,N$23,FALSE)</f>
        <v>・</v>
      </c>
      <c r="Q147" s="73">
        <f>VLOOKUP($B147,'参加申込一覧表(様式A-3)'!$B$68:$AK$267,Q$23,FALSE)</f>
      </c>
      <c r="R147" s="81" t="str">
        <f>VLOOKUP($B147,'参加申込一覧表(様式A-3)'!$B$68:$AK$267,R$23,FALSE)</f>
        <v>　</v>
      </c>
      <c r="S147" s="81" t="str">
        <f>VLOOKUP($B147,'参加申込一覧表(様式A-3)'!$B$68:$AK$267,S$23,FALSE)</f>
        <v>　</v>
      </c>
      <c r="U147" s="83">
        <f>'参加申込一覧表(様式A-3)'!J$60</f>
      </c>
      <c r="V147" s="60">
        <v>30</v>
      </c>
      <c r="W147" s="73">
        <f>VLOOKUP($B147,'参加申込一覧表(様式A-3)'!$B$68:$AK$267,W$23,FALSE)</f>
        <v>0</v>
      </c>
      <c r="X147" s="60">
        <f t="shared" si="16"/>
        <v>12</v>
      </c>
      <c r="Y147" s="60">
        <f t="shared" si="17"/>
      </c>
      <c r="AC147" s="60">
        <f t="shared" si="18"/>
        <v>0</v>
      </c>
      <c r="AD147" s="60">
        <f t="shared" si="19"/>
        <v>0</v>
      </c>
      <c r="AE147" s="254">
        <f t="shared" si="21"/>
      </c>
    </row>
    <row r="148" spans="1:31" ht="13.5">
      <c r="A148" s="60">
        <v>123</v>
      </c>
      <c r="B148">
        <f>B147</f>
        <v>41</v>
      </c>
      <c r="C148" s="60">
        <f t="shared" si="20"/>
        <v>3</v>
      </c>
      <c r="D148" s="245">
        <f>VLOOKUP($B148,'参加申込一覧表(様式A-3)'!$B$68:$AK$267,D$24,FALSE)</f>
        <v>0</v>
      </c>
      <c r="E148" s="246">
        <f>IF(AE148="","",COUNTIF(AE$26:AE148,E$24))</f>
      </c>
      <c r="G148" s="73">
        <f>VLOOKUP($B148,'参加申込一覧表(様式A-3)'!$B$68:$AK$267,G$24,FALSE)</f>
        <v>0</v>
      </c>
      <c r="H148" s="60">
        <f t="shared" si="15"/>
      </c>
      <c r="I148" s="81">
        <f>VLOOKUP($B148,'参加申込一覧表(様式A-3)'!$B$68:$AK$267,I$24,FALSE)</f>
      </c>
      <c r="K148" s="73">
        <f>VLOOKUP($B148,'参加申込一覧表(様式A-3)'!$B$68:$AK$267,K$24,FALSE)</f>
        <v>0</v>
      </c>
      <c r="L148" s="81" t="str">
        <f>VLOOKUP($B148,'参加申込一覧表(様式A-3)'!$B$68:$AK$267,L$24,FALSE)</f>
        <v>・</v>
      </c>
      <c r="M148" s="81" t="str">
        <f>VLOOKUP($B148,'参加申込一覧表(様式A-3)'!$B$68:$AK$267,M$24,FALSE)</f>
        <v>・</v>
      </c>
      <c r="N148" s="81" t="str">
        <f>VLOOKUP($B148,'参加申込一覧表(様式A-3)'!$B$68:$AK$267,N$24,FALSE)</f>
        <v>・</v>
      </c>
      <c r="Q148" s="73">
        <f>VLOOKUP($B148,'参加申込一覧表(様式A-3)'!$B$68:$AK$267,Q$24,FALSE)</f>
      </c>
      <c r="R148" s="81" t="str">
        <f>VLOOKUP($B148,'参加申込一覧表(様式A-3)'!$B$68:$AK$267,R$24,FALSE)</f>
        <v>　</v>
      </c>
      <c r="S148" s="81" t="str">
        <f>VLOOKUP($B148,'参加申込一覧表(様式A-3)'!$B$68:$AK$267,S$24,FALSE)</f>
        <v>　</v>
      </c>
      <c r="U148" s="83">
        <f>'参加申込一覧表(様式A-3)'!J$60</f>
      </c>
      <c r="V148" s="60">
        <v>30</v>
      </c>
      <c r="W148" s="73">
        <f>VLOOKUP($B148,'参加申込一覧表(様式A-3)'!$B$68:$AK$267,W$24,FALSE)</f>
        <v>0</v>
      </c>
      <c r="X148" s="60">
        <f t="shared" si="16"/>
        <v>12</v>
      </c>
      <c r="Y148" s="60">
        <f t="shared" si="17"/>
      </c>
      <c r="AC148" s="60">
        <f t="shared" si="18"/>
        <v>0</v>
      </c>
      <c r="AD148" s="60">
        <f t="shared" si="19"/>
        <v>0</v>
      </c>
      <c r="AE148" s="254">
        <f t="shared" si="21"/>
      </c>
    </row>
    <row r="149" spans="1:31" ht="13.5">
      <c r="A149" s="60">
        <v>124</v>
      </c>
      <c r="B149">
        <f>B146+1</f>
        <v>42</v>
      </c>
      <c r="C149" s="60">
        <f t="shared" si="20"/>
        <v>1</v>
      </c>
      <c r="D149" s="245">
        <f>VLOOKUP($B149,'参加申込一覧表(様式A-3)'!$B$68:$AK$267,D$22,FALSE)</f>
        <v>0</v>
      </c>
      <c r="E149" s="246">
        <f>IF(AE149="","",COUNTIF(AE$26:AE149,E$24))</f>
      </c>
      <c r="G149" s="73">
        <f>VLOOKUP($B149,'参加申込一覧表(様式A-3)'!$B$68:$AK$267,G$22,FALSE)</f>
        <v>0</v>
      </c>
      <c r="H149" s="60">
        <f t="shared" si="15"/>
      </c>
      <c r="I149" s="81">
        <f>VLOOKUP($B149,'参加申込一覧表(様式A-3)'!$B$68:$AK$267,I$22,FALSE)</f>
      </c>
      <c r="K149" s="73">
        <f>VLOOKUP($B149,'参加申込一覧表(様式A-3)'!$B$68:$AK$267,K$22,FALSE)</f>
        <v>0</v>
      </c>
      <c r="L149" s="81" t="str">
        <f>VLOOKUP($B149,'参加申込一覧表(様式A-3)'!$B$68:$AK$267,L$22,FALSE)</f>
        <v>・</v>
      </c>
      <c r="M149" s="81" t="str">
        <f>VLOOKUP($B149,'参加申込一覧表(様式A-3)'!$B$68:$AK$267,M$22,FALSE)</f>
        <v>・</v>
      </c>
      <c r="N149" s="81" t="str">
        <f>VLOOKUP($B149,'参加申込一覧表(様式A-3)'!$B$68:$AK$267,N$22,FALSE)</f>
        <v>・</v>
      </c>
      <c r="Q149" s="73">
        <f>VLOOKUP($B149,'参加申込一覧表(様式A-3)'!$B$68:$AK$267,$Q$22,FALSE)</f>
      </c>
      <c r="R149" s="81" t="str">
        <f>VLOOKUP($B149,'参加申込一覧表(様式A-3)'!$B$68:$AK$267,R$22,FALSE)</f>
        <v>　</v>
      </c>
      <c r="S149" s="81" t="str">
        <f>VLOOKUP($B149,'参加申込一覧表(様式A-3)'!$B$68:$AK$267,S$22,FALSE)</f>
        <v>　</v>
      </c>
      <c r="U149" s="83">
        <f>'参加申込一覧表(様式A-3)'!J$60</f>
      </c>
      <c r="V149" s="60">
        <v>30</v>
      </c>
      <c r="W149" s="73">
        <f>VLOOKUP($B149,'参加申込一覧表(様式A-3)'!$B$68:$AK$267,W$22,FALSE)</f>
        <v>0</v>
      </c>
      <c r="X149" s="60">
        <f t="shared" si="16"/>
        <v>12</v>
      </c>
      <c r="Y149" s="60">
        <f t="shared" si="17"/>
      </c>
      <c r="AC149" s="60">
        <f t="shared" si="18"/>
        <v>0</v>
      </c>
      <c r="AD149" s="60">
        <f t="shared" si="19"/>
        <v>0</v>
      </c>
      <c r="AE149" s="254">
        <f t="shared" si="21"/>
      </c>
    </row>
    <row r="150" spans="1:31" ht="13.5">
      <c r="A150" s="60">
        <v>125</v>
      </c>
      <c r="B150">
        <f>B149</f>
        <v>42</v>
      </c>
      <c r="C150" s="60">
        <f t="shared" si="20"/>
        <v>2</v>
      </c>
      <c r="D150" s="245">
        <f>VLOOKUP($B150,'参加申込一覧表(様式A-3)'!$B$68:$AK$267,D$23,FALSE)</f>
        <v>0</v>
      </c>
      <c r="E150" s="246">
        <f>IF(AE150="","",COUNTIF(AE$26:AE150,E$24))</f>
      </c>
      <c r="G150" s="73">
        <f>VLOOKUP($B150,'参加申込一覧表(様式A-3)'!$B$68:$AK$267,G$23,FALSE)</f>
        <v>0</v>
      </c>
      <c r="H150" s="60">
        <f t="shared" si="15"/>
      </c>
      <c r="I150" s="81">
        <f>VLOOKUP($B150,'参加申込一覧表(様式A-3)'!$B$68:$AK$267,I$23,FALSE)</f>
      </c>
      <c r="K150" s="73">
        <f>VLOOKUP($B150,'参加申込一覧表(様式A-3)'!$B$68:$AK$267,K$23,FALSE)</f>
        <v>0</v>
      </c>
      <c r="L150" s="81" t="str">
        <f>VLOOKUP($B150,'参加申込一覧表(様式A-3)'!$B$68:$AK$267,L$23,FALSE)</f>
        <v>・</v>
      </c>
      <c r="M150" s="81" t="str">
        <f>VLOOKUP($B150,'参加申込一覧表(様式A-3)'!$B$68:$AK$267,M$23,FALSE)</f>
        <v>・</v>
      </c>
      <c r="N150" s="81" t="str">
        <f>VLOOKUP($B150,'参加申込一覧表(様式A-3)'!$B$68:$AK$267,N$23,FALSE)</f>
        <v>・</v>
      </c>
      <c r="Q150" s="73">
        <f>VLOOKUP($B150,'参加申込一覧表(様式A-3)'!$B$68:$AK$267,Q$23,FALSE)</f>
      </c>
      <c r="R150" s="81" t="str">
        <f>VLOOKUP($B150,'参加申込一覧表(様式A-3)'!$B$68:$AK$267,R$23,FALSE)</f>
        <v>　</v>
      </c>
      <c r="S150" s="81" t="str">
        <f>VLOOKUP($B150,'参加申込一覧表(様式A-3)'!$B$68:$AK$267,S$23,FALSE)</f>
        <v>　</v>
      </c>
      <c r="U150" s="83">
        <f>'参加申込一覧表(様式A-3)'!J$60</f>
      </c>
      <c r="V150" s="60">
        <v>30</v>
      </c>
      <c r="W150" s="73">
        <f>VLOOKUP($B150,'参加申込一覧表(様式A-3)'!$B$68:$AK$267,W$23,FALSE)</f>
        <v>0</v>
      </c>
      <c r="X150" s="60">
        <f t="shared" si="16"/>
        <v>12</v>
      </c>
      <c r="Y150" s="60">
        <f t="shared" si="17"/>
      </c>
      <c r="AC150" s="60">
        <f t="shared" si="18"/>
        <v>0</v>
      </c>
      <c r="AD150" s="60">
        <f t="shared" si="19"/>
        <v>0</v>
      </c>
      <c r="AE150" s="254">
        <f t="shared" si="21"/>
      </c>
    </row>
    <row r="151" spans="1:31" ht="13.5">
      <c r="A151" s="60">
        <v>126</v>
      </c>
      <c r="B151">
        <f>B150</f>
        <v>42</v>
      </c>
      <c r="C151" s="60">
        <f t="shared" si="20"/>
        <v>3</v>
      </c>
      <c r="D151" s="245">
        <f>VLOOKUP($B151,'参加申込一覧表(様式A-3)'!$B$68:$AK$267,D$24,FALSE)</f>
        <v>0</v>
      </c>
      <c r="E151" s="246">
        <f>IF(AE151="","",COUNTIF(AE$26:AE151,E$24))</f>
      </c>
      <c r="G151" s="73">
        <f>VLOOKUP($B151,'参加申込一覧表(様式A-3)'!$B$68:$AK$267,G$24,FALSE)</f>
        <v>0</v>
      </c>
      <c r="H151" s="60">
        <f aca="true" t="shared" si="22" ref="H151:H214">IF(AND(I151&lt;&gt;"",R151&lt;&gt;""),0,"")</f>
      </c>
      <c r="I151" s="81">
        <f>VLOOKUP($B151,'参加申込一覧表(様式A-3)'!$B$68:$AK$267,I$24,FALSE)</f>
      </c>
      <c r="K151" s="73">
        <f>VLOOKUP($B151,'参加申込一覧表(様式A-3)'!$B$68:$AK$267,K$24,FALSE)</f>
        <v>0</v>
      </c>
      <c r="L151" s="81" t="str">
        <f>VLOOKUP($B151,'参加申込一覧表(様式A-3)'!$B$68:$AK$267,L$24,FALSE)</f>
        <v>・</v>
      </c>
      <c r="M151" s="81" t="str">
        <f>VLOOKUP($B151,'参加申込一覧表(様式A-3)'!$B$68:$AK$267,M$24,FALSE)</f>
        <v>・</v>
      </c>
      <c r="N151" s="81" t="str">
        <f>VLOOKUP($B151,'参加申込一覧表(様式A-3)'!$B$68:$AK$267,N$24,FALSE)</f>
        <v>・</v>
      </c>
      <c r="Q151" s="73">
        <f>VLOOKUP($B151,'参加申込一覧表(様式A-3)'!$B$68:$AK$267,Q$24,FALSE)</f>
      </c>
      <c r="R151" s="81" t="str">
        <f>VLOOKUP($B151,'参加申込一覧表(様式A-3)'!$B$68:$AK$267,R$24,FALSE)</f>
        <v>　</v>
      </c>
      <c r="S151" s="81" t="str">
        <f>VLOOKUP($B151,'参加申込一覧表(様式A-3)'!$B$68:$AK$267,S$24,FALSE)</f>
        <v>　</v>
      </c>
      <c r="U151" s="83">
        <f>'参加申込一覧表(様式A-3)'!J$60</f>
      </c>
      <c r="V151" s="60">
        <v>30</v>
      </c>
      <c r="W151" s="73">
        <f>VLOOKUP($B151,'参加申込一覧表(様式A-3)'!$B$68:$AK$267,W$24,FALSE)</f>
        <v>0</v>
      </c>
      <c r="X151" s="60">
        <f aca="true" t="shared" si="23" ref="X151:X214">12+W151</f>
        <v>12</v>
      </c>
      <c r="Y151" s="60">
        <f aca="true" t="shared" si="24" ref="Y151:Y214">Q151</f>
      </c>
      <c r="AC151" s="60">
        <f aca="true" t="shared" si="25" ref="AC151:AC214">K151</f>
        <v>0</v>
      </c>
      <c r="AD151" s="60">
        <f aca="true" t="shared" si="26" ref="AD151:AD214">AC151</f>
        <v>0</v>
      </c>
      <c r="AE151" s="254">
        <f t="shared" si="21"/>
      </c>
    </row>
    <row r="152" spans="1:31" ht="13.5">
      <c r="A152" s="60">
        <v>127</v>
      </c>
      <c r="B152">
        <f>B149+1</f>
        <v>43</v>
      </c>
      <c r="C152" s="60">
        <f t="shared" si="20"/>
        <v>1</v>
      </c>
      <c r="D152" s="245">
        <f>VLOOKUP($B152,'参加申込一覧表(様式A-3)'!$B$68:$AK$267,D$22,FALSE)</f>
        <v>0</v>
      </c>
      <c r="E152" s="246">
        <f>IF(AE152="","",COUNTIF(AE$26:AE152,E$24))</f>
      </c>
      <c r="G152" s="73">
        <f>VLOOKUP($B152,'参加申込一覧表(様式A-3)'!$B$68:$AK$267,G$22,FALSE)</f>
        <v>0</v>
      </c>
      <c r="H152" s="60">
        <f t="shared" si="22"/>
      </c>
      <c r="I152" s="81">
        <f>VLOOKUP($B152,'参加申込一覧表(様式A-3)'!$B$68:$AK$267,I$22,FALSE)</f>
      </c>
      <c r="K152" s="73">
        <f>VLOOKUP($B152,'参加申込一覧表(様式A-3)'!$B$68:$AK$267,K$22,FALSE)</f>
        <v>0</v>
      </c>
      <c r="L152" s="81" t="str">
        <f>VLOOKUP($B152,'参加申込一覧表(様式A-3)'!$B$68:$AK$267,L$22,FALSE)</f>
        <v>・</v>
      </c>
      <c r="M152" s="81" t="str">
        <f>VLOOKUP($B152,'参加申込一覧表(様式A-3)'!$B$68:$AK$267,M$22,FALSE)</f>
        <v>・</v>
      </c>
      <c r="N152" s="81" t="str">
        <f>VLOOKUP($B152,'参加申込一覧表(様式A-3)'!$B$68:$AK$267,N$22,FALSE)</f>
        <v>・</v>
      </c>
      <c r="Q152" s="73">
        <f>VLOOKUP($B152,'参加申込一覧表(様式A-3)'!$B$68:$AK$267,$Q$22,FALSE)</f>
      </c>
      <c r="R152" s="81" t="str">
        <f>VLOOKUP($B152,'参加申込一覧表(様式A-3)'!$B$68:$AK$267,R$22,FALSE)</f>
        <v>　</v>
      </c>
      <c r="S152" s="81" t="str">
        <f>VLOOKUP($B152,'参加申込一覧表(様式A-3)'!$B$68:$AK$267,S$22,FALSE)</f>
        <v>　</v>
      </c>
      <c r="U152" s="83">
        <f>'参加申込一覧表(様式A-3)'!J$60</f>
      </c>
      <c r="V152" s="60">
        <v>30</v>
      </c>
      <c r="W152" s="73">
        <f>VLOOKUP($B152,'参加申込一覧表(様式A-3)'!$B$68:$AK$267,W$22,FALSE)</f>
        <v>0</v>
      </c>
      <c r="X152" s="60">
        <f t="shared" si="23"/>
        <v>12</v>
      </c>
      <c r="Y152" s="60">
        <f t="shared" si="24"/>
      </c>
      <c r="AC152" s="60">
        <f t="shared" si="25"/>
        <v>0</v>
      </c>
      <c r="AD152" s="60">
        <f t="shared" si="26"/>
        <v>0</v>
      </c>
      <c r="AE152" s="254">
        <f t="shared" si="21"/>
      </c>
    </row>
    <row r="153" spans="1:31" ht="13.5">
      <c r="A153" s="60">
        <v>128</v>
      </c>
      <c r="B153">
        <f>B152</f>
        <v>43</v>
      </c>
      <c r="C153" s="60">
        <f t="shared" si="20"/>
        <v>2</v>
      </c>
      <c r="D153" s="245">
        <f>VLOOKUP($B153,'参加申込一覧表(様式A-3)'!$B$68:$AK$267,D$23,FALSE)</f>
        <v>0</v>
      </c>
      <c r="E153" s="246">
        <f>IF(AE153="","",COUNTIF(AE$26:AE153,E$24))</f>
      </c>
      <c r="G153" s="73">
        <f>VLOOKUP($B153,'参加申込一覧表(様式A-3)'!$B$68:$AK$267,G$23,FALSE)</f>
        <v>0</v>
      </c>
      <c r="H153" s="60">
        <f t="shared" si="22"/>
      </c>
      <c r="I153" s="81">
        <f>VLOOKUP($B153,'参加申込一覧表(様式A-3)'!$B$68:$AK$267,I$23,FALSE)</f>
      </c>
      <c r="K153" s="73">
        <f>VLOOKUP($B153,'参加申込一覧表(様式A-3)'!$B$68:$AK$267,K$23,FALSE)</f>
        <v>0</v>
      </c>
      <c r="L153" s="81" t="str">
        <f>VLOOKUP($B153,'参加申込一覧表(様式A-3)'!$B$68:$AK$267,L$23,FALSE)</f>
        <v>・</v>
      </c>
      <c r="M153" s="81" t="str">
        <f>VLOOKUP($B153,'参加申込一覧表(様式A-3)'!$B$68:$AK$267,M$23,FALSE)</f>
        <v>・</v>
      </c>
      <c r="N153" s="81" t="str">
        <f>VLOOKUP($B153,'参加申込一覧表(様式A-3)'!$B$68:$AK$267,N$23,FALSE)</f>
        <v>・</v>
      </c>
      <c r="Q153" s="73">
        <f>VLOOKUP($B153,'参加申込一覧表(様式A-3)'!$B$68:$AK$267,Q$23,FALSE)</f>
      </c>
      <c r="R153" s="81" t="str">
        <f>VLOOKUP($B153,'参加申込一覧表(様式A-3)'!$B$68:$AK$267,R$23,FALSE)</f>
        <v>　</v>
      </c>
      <c r="S153" s="81" t="str">
        <f>VLOOKUP($B153,'参加申込一覧表(様式A-3)'!$B$68:$AK$267,S$23,FALSE)</f>
        <v>　</v>
      </c>
      <c r="U153" s="83">
        <f>'参加申込一覧表(様式A-3)'!J$60</f>
      </c>
      <c r="V153" s="60">
        <v>30</v>
      </c>
      <c r="W153" s="73">
        <f>VLOOKUP($B153,'参加申込一覧表(様式A-3)'!$B$68:$AK$267,W$23,FALSE)</f>
        <v>0</v>
      </c>
      <c r="X153" s="60">
        <f t="shared" si="23"/>
        <v>12</v>
      </c>
      <c r="Y153" s="60">
        <f t="shared" si="24"/>
      </c>
      <c r="AC153" s="60">
        <f t="shared" si="25"/>
        <v>0</v>
      </c>
      <c r="AD153" s="60">
        <f t="shared" si="26"/>
        <v>0</v>
      </c>
      <c r="AE153" s="254">
        <f t="shared" si="21"/>
      </c>
    </row>
    <row r="154" spans="1:31" ht="13.5">
      <c r="A154" s="60">
        <v>129</v>
      </c>
      <c r="B154">
        <f>B153</f>
        <v>43</v>
      </c>
      <c r="C154" s="60">
        <f t="shared" si="20"/>
        <v>3</v>
      </c>
      <c r="D154" s="245">
        <f>VLOOKUP($B154,'参加申込一覧表(様式A-3)'!$B$68:$AK$267,D$24,FALSE)</f>
        <v>0</v>
      </c>
      <c r="E154" s="246">
        <f>IF(AE154="","",COUNTIF(AE$26:AE154,E$24))</f>
      </c>
      <c r="G154" s="73">
        <f>VLOOKUP($B154,'参加申込一覧表(様式A-3)'!$B$68:$AK$267,G$24,FALSE)</f>
        <v>0</v>
      </c>
      <c r="H154" s="60">
        <f t="shared" si="22"/>
      </c>
      <c r="I154" s="81">
        <f>VLOOKUP($B154,'参加申込一覧表(様式A-3)'!$B$68:$AK$267,I$24,FALSE)</f>
      </c>
      <c r="K154" s="73">
        <f>VLOOKUP($B154,'参加申込一覧表(様式A-3)'!$B$68:$AK$267,K$24,FALSE)</f>
        <v>0</v>
      </c>
      <c r="L154" s="81" t="str">
        <f>VLOOKUP($B154,'参加申込一覧表(様式A-3)'!$B$68:$AK$267,L$24,FALSE)</f>
        <v>・</v>
      </c>
      <c r="M154" s="81" t="str">
        <f>VLOOKUP($B154,'参加申込一覧表(様式A-3)'!$B$68:$AK$267,M$24,FALSE)</f>
        <v>・</v>
      </c>
      <c r="N154" s="81" t="str">
        <f>VLOOKUP($B154,'参加申込一覧表(様式A-3)'!$B$68:$AK$267,N$24,FALSE)</f>
        <v>・</v>
      </c>
      <c r="Q154" s="73">
        <f>VLOOKUP($B154,'参加申込一覧表(様式A-3)'!$B$68:$AK$267,Q$24,FALSE)</f>
      </c>
      <c r="R154" s="81" t="str">
        <f>VLOOKUP($B154,'参加申込一覧表(様式A-3)'!$B$68:$AK$267,R$24,FALSE)</f>
        <v>　</v>
      </c>
      <c r="S154" s="81" t="str">
        <f>VLOOKUP($B154,'参加申込一覧表(様式A-3)'!$B$68:$AK$267,S$24,FALSE)</f>
        <v>　</v>
      </c>
      <c r="U154" s="83">
        <f>'参加申込一覧表(様式A-3)'!J$60</f>
      </c>
      <c r="V154" s="60">
        <v>30</v>
      </c>
      <c r="W154" s="73">
        <f>VLOOKUP($B154,'参加申込一覧表(様式A-3)'!$B$68:$AK$267,W$24,FALSE)</f>
        <v>0</v>
      </c>
      <c r="X154" s="60">
        <f t="shared" si="23"/>
        <v>12</v>
      </c>
      <c r="Y154" s="60">
        <f t="shared" si="24"/>
      </c>
      <c r="AC154" s="60">
        <f t="shared" si="25"/>
        <v>0</v>
      </c>
      <c r="AD154" s="60">
        <f t="shared" si="26"/>
        <v>0</v>
      </c>
      <c r="AE154" s="254">
        <f t="shared" si="21"/>
      </c>
    </row>
    <row r="155" spans="1:31" ht="13.5">
      <c r="A155" s="60">
        <v>130</v>
      </c>
      <c r="B155">
        <f>B152+1</f>
        <v>44</v>
      </c>
      <c r="C155" s="60">
        <f t="shared" si="20"/>
        <v>1</v>
      </c>
      <c r="D155" s="245">
        <f>VLOOKUP($B155,'参加申込一覧表(様式A-3)'!$B$68:$AK$267,D$22,FALSE)</f>
        <v>0</v>
      </c>
      <c r="E155" s="246">
        <f>IF(AE155="","",COUNTIF(AE$26:AE155,E$24))</f>
      </c>
      <c r="G155" s="73">
        <f>VLOOKUP($B155,'参加申込一覧表(様式A-3)'!$B$68:$AK$267,G$22,FALSE)</f>
        <v>0</v>
      </c>
      <c r="H155" s="60">
        <f t="shared" si="22"/>
      </c>
      <c r="I155" s="81">
        <f>VLOOKUP($B155,'参加申込一覧表(様式A-3)'!$B$68:$AK$267,I$22,FALSE)</f>
      </c>
      <c r="K155" s="73">
        <f>VLOOKUP($B155,'参加申込一覧表(様式A-3)'!$B$68:$AK$267,K$22,FALSE)</f>
        <v>0</v>
      </c>
      <c r="L155" s="81" t="str">
        <f>VLOOKUP($B155,'参加申込一覧表(様式A-3)'!$B$68:$AK$267,L$22,FALSE)</f>
        <v>・</v>
      </c>
      <c r="M155" s="81" t="str">
        <f>VLOOKUP($B155,'参加申込一覧表(様式A-3)'!$B$68:$AK$267,M$22,FALSE)</f>
        <v>・</v>
      </c>
      <c r="N155" s="81" t="str">
        <f>VLOOKUP($B155,'参加申込一覧表(様式A-3)'!$B$68:$AK$267,N$22,FALSE)</f>
        <v>・</v>
      </c>
      <c r="Q155" s="73">
        <f>VLOOKUP($B155,'参加申込一覧表(様式A-3)'!$B$68:$AK$267,$Q$22,FALSE)</f>
      </c>
      <c r="R155" s="81" t="str">
        <f>VLOOKUP($B155,'参加申込一覧表(様式A-3)'!$B$68:$AK$267,R$22,FALSE)</f>
        <v>　</v>
      </c>
      <c r="S155" s="81" t="str">
        <f>VLOOKUP($B155,'参加申込一覧表(様式A-3)'!$B$68:$AK$267,S$22,FALSE)</f>
        <v>　</v>
      </c>
      <c r="U155" s="83">
        <f>'参加申込一覧表(様式A-3)'!J$60</f>
      </c>
      <c r="V155" s="60">
        <v>30</v>
      </c>
      <c r="W155" s="73">
        <f>VLOOKUP($B155,'参加申込一覧表(様式A-3)'!$B$68:$AK$267,W$22,FALSE)</f>
        <v>0</v>
      </c>
      <c r="X155" s="60">
        <f t="shared" si="23"/>
        <v>12</v>
      </c>
      <c r="Y155" s="60">
        <f t="shared" si="24"/>
      </c>
      <c r="AC155" s="60">
        <f t="shared" si="25"/>
        <v>0</v>
      </c>
      <c r="AD155" s="60">
        <f t="shared" si="26"/>
        <v>0</v>
      </c>
      <c r="AE155" s="254">
        <f t="shared" si="21"/>
      </c>
    </row>
    <row r="156" spans="1:31" ht="13.5">
      <c r="A156" s="60">
        <v>131</v>
      </c>
      <c r="B156">
        <f>B155</f>
        <v>44</v>
      </c>
      <c r="C156" s="60">
        <f t="shared" si="20"/>
        <v>2</v>
      </c>
      <c r="D156" s="245">
        <f>VLOOKUP($B156,'参加申込一覧表(様式A-3)'!$B$68:$AK$267,D$23,FALSE)</f>
        <v>0</v>
      </c>
      <c r="E156" s="246">
        <f>IF(AE156="","",COUNTIF(AE$26:AE156,E$24))</f>
      </c>
      <c r="G156" s="73">
        <f>VLOOKUP($B156,'参加申込一覧表(様式A-3)'!$B$68:$AK$267,G$23,FALSE)</f>
        <v>0</v>
      </c>
      <c r="H156" s="60">
        <f t="shared" si="22"/>
      </c>
      <c r="I156" s="81">
        <f>VLOOKUP($B156,'参加申込一覧表(様式A-3)'!$B$68:$AK$267,I$23,FALSE)</f>
      </c>
      <c r="K156" s="73">
        <f>VLOOKUP($B156,'参加申込一覧表(様式A-3)'!$B$68:$AK$267,K$23,FALSE)</f>
        <v>0</v>
      </c>
      <c r="L156" s="81" t="str">
        <f>VLOOKUP($B156,'参加申込一覧表(様式A-3)'!$B$68:$AK$267,L$23,FALSE)</f>
        <v>・</v>
      </c>
      <c r="M156" s="81" t="str">
        <f>VLOOKUP($B156,'参加申込一覧表(様式A-3)'!$B$68:$AK$267,M$23,FALSE)</f>
        <v>・</v>
      </c>
      <c r="N156" s="81" t="str">
        <f>VLOOKUP($B156,'参加申込一覧表(様式A-3)'!$B$68:$AK$267,N$23,FALSE)</f>
        <v>・</v>
      </c>
      <c r="Q156" s="73">
        <f>VLOOKUP($B156,'参加申込一覧表(様式A-3)'!$B$68:$AK$267,Q$23,FALSE)</f>
      </c>
      <c r="R156" s="81" t="str">
        <f>VLOOKUP($B156,'参加申込一覧表(様式A-3)'!$B$68:$AK$267,R$23,FALSE)</f>
        <v>　</v>
      </c>
      <c r="S156" s="81" t="str">
        <f>VLOOKUP($B156,'参加申込一覧表(様式A-3)'!$B$68:$AK$267,S$23,FALSE)</f>
        <v>　</v>
      </c>
      <c r="U156" s="83">
        <f>'参加申込一覧表(様式A-3)'!J$60</f>
      </c>
      <c r="V156" s="60">
        <v>30</v>
      </c>
      <c r="W156" s="73">
        <f>VLOOKUP($B156,'参加申込一覧表(様式A-3)'!$B$68:$AK$267,W$23,FALSE)</f>
        <v>0</v>
      </c>
      <c r="X156" s="60">
        <f t="shared" si="23"/>
        <v>12</v>
      </c>
      <c r="Y156" s="60">
        <f t="shared" si="24"/>
      </c>
      <c r="AC156" s="60">
        <f t="shared" si="25"/>
        <v>0</v>
      </c>
      <c r="AD156" s="60">
        <f t="shared" si="26"/>
        <v>0</v>
      </c>
      <c r="AE156" s="254">
        <f t="shared" si="21"/>
      </c>
    </row>
    <row r="157" spans="1:31" ht="13.5">
      <c r="A157" s="60">
        <v>132</v>
      </c>
      <c r="B157">
        <f>B156</f>
        <v>44</v>
      </c>
      <c r="C157" s="60">
        <f t="shared" si="20"/>
        <v>3</v>
      </c>
      <c r="D157" s="245">
        <f>VLOOKUP($B157,'参加申込一覧表(様式A-3)'!$B$68:$AK$267,D$24,FALSE)</f>
        <v>0</v>
      </c>
      <c r="E157" s="246">
        <f>IF(AE157="","",COUNTIF(AE$26:AE157,E$24))</f>
      </c>
      <c r="G157" s="73">
        <f>VLOOKUP($B157,'参加申込一覧表(様式A-3)'!$B$68:$AK$267,G$24,FALSE)</f>
        <v>0</v>
      </c>
      <c r="H157" s="60">
        <f t="shared" si="22"/>
      </c>
      <c r="I157" s="81">
        <f>VLOOKUP($B157,'参加申込一覧表(様式A-3)'!$B$68:$AK$267,I$24,FALSE)</f>
      </c>
      <c r="K157" s="73">
        <f>VLOOKUP($B157,'参加申込一覧表(様式A-3)'!$B$68:$AK$267,K$24,FALSE)</f>
        <v>0</v>
      </c>
      <c r="L157" s="81" t="str">
        <f>VLOOKUP($B157,'参加申込一覧表(様式A-3)'!$B$68:$AK$267,L$24,FALSE)</f>
        <v>・</v>
      </c>
      <c r="M157" s="81" t="str">
        <f>VLOOKUP($B157,'参加申込一覧表(様式A-3)'!$B$68:$AK$267,M$24,FALSE)</f>
        <v>・</v>
      </c>
      <c r="N157" s="81" t="str">
        <f>VLOOKUP($B157,'参加申込一覧表(様式A-3)'!$B$68:$AK$267,N$24,FALSE)</f>
        <v>・</v>
      </c>
      <c r="Q157" s="73">
        <f>VLOOKUP($B157,'参加申込一覧表(様式A-3)'!$B$68:$AK$267,Q$24,FALSE)</f>
      </c>
      <c r="R157" s="81" t="str">
        <f>VLOOKUP($B157,'参加申込一覧表(様式A-3)'!$B$68:$AK$267,R$24,FALSE)</f>
        <v>　</v>
      </c>
      <c r="S157" s="81" t="str">
        <f>VLOOKUP($B157,'参加申込一覧表(様式A-3)'!$B$68:$AK$267,S$24,FALSE)</f>
        <v>　</v>
      </c>
      <c r="U157" s="83">
        <f>'参加申込一覧表(様式A-3)'!J$60</f>
      </c>
      <c r="V157" s="60">
        <v>30</v>
      </c>
      <c r="W157" s="73">
        <f>VLOOKUP($B157,'参加申込一覧表(様式A-3)'!$B$68:$AK$267,W$24,FALSE)</f>
        <v>0</v>
      </c>
      <c r="X157" s="60">
        <f t="shared" si="23"/>
        <v>12</v>
      </c>
      <c r="Y157" s="60">
        <f t="shared" si="24"/>
      </c>
      <c r="AC157" s="60">
        <f t="shared" si="25"/>
        <v>0</v>
      </c>
      <c r="AD157" s="60">
        <f t="shared" si="26"/>
        <v>0</v>
      </c>
      <c r="AE157" s="254">
        <f t="shared" si="21"/>
      </c>
    </row>
    <row r="158" spans="1:31" ht="13.5">
      <c r="A158" s="60">
        <v>133</v>
      </c>
      <c r="B158">
        <f>B155+1</f>
        <v>45</v>
      </c>
      <c r="C158" s="60">
        <f aca="true" t="shared" si="27" ref="C158:C221">C155</f>
        <v>1</v>
      </c>
      <c r="D158" s="245">
        <f>VLOOKUP($B158,'参加申込一覧表(様式A-3)'!$B$68:$AK$267,D$22,FALSE)</f>
        <v>0</v>
      </c>
      <c r="E158" s="246">
        <f>IF(AE158="","",COUNTIF(AE$26:AE158,E$24))</f>
      </c>
      <c r="G158" s="73">
        <f>VLOOKUP($B158,'参加申込一覧表(様式A-3)'!$B$68:$AK$267,G$22,FALSE)</f>
        <v>0</v>
      </c>
      <c r="H158" s="60">
        <f t="shared" si="22"/>
      </c>
      <c r="I158" s="81">
        <f>VLOOKUP($B158,'参加申込一覧表(様式A-3)'!$B$68:$AK$267,I$22,FALSE)</f>
      </c>
      <c r="K158" s="73">
        <f>VLOOKUP($B158,'参加申込一覧表(様式A-3)'!$B$68:$AK$267,K$22,FALSE)</f>
        <v>0</v>
      </c>
      <c r="L158" s="81" t="str">
        <f>VLOOKUP($B158,'参加申込一覧表(様式A-3)'!$B$68:$AK$267,L$22,FALSE)</f>
        <v>・</v>
      </c>
      <c r="M158" s="81" t="str">
        <f>VLOOKUP($B158,'参加申込一覧表(様式A-3)'!$B$68:$AK$267,M$22,FALSE)</f>
        <v>・</v>
      </c>
      <c r="N158" s="81" t="str">
        <f>VLOOKUP($B158,'参加申込一覧表(様式A-3)'!$B$68:$AK$267,N$22,FALSE)</f>
        <v>・</v>
      </c>
      <c r="Q158" s="73">
        <f>VLOOKUP($B158,'参加申込一覧表(様式A-3)'!$B$68:$AK$267,$Q$22,FALSE)</f>
      </c>
      <c r="R158" s="81" t="str">
        <f>VLOOKUP($B158,'参加申込一覧表(様式A-3)'!$B$68:$AK$267,R$22,FALSE)</f>
        <v>　</v>
      </c>
      <c r="S158" s="81" t="str">
        <f>VLOOKUP($B158,'参加申込一覧表(様式A-3)'!$B$68:$AK$267,S$22,FALSE)</f>
        <v>　</v>
      </c>
      <c r="U158" s="83">
        <f>'参加申込一覧表(様式A-3)'!J$60</f>
      </c>
      <c r="V158" s="60">
        <v>30</v>
      </c>
      <c r="W158" s="73">
        <f>VLOOKUP($B158,'参加申込一覧表(様式A-3)'!$B$68:$AK$267,W$22,FALSE)</f>
        <v>0</v>
      </c>
      <c r="X158" s="60">
        <f t="shared" si="23"/>
        <v>12</v>
      </c>
      <c r="Y158" s="60">
        <f t="shared" si="24"/>
      </c>
      <c r="AC158" s="60">
        <f t="shared" si="25"/>
        <v>0</v>
      </c>
      <c r="AD158" s="60">
        <f t="shared" si="26"/>
        <v>0</v>
      </c>
      <c r="AE158" s="254">
        <f t="shared" si="21"/>
      </c>
    </row>
    <row r="159" spans="1:31" ht="13.5">
      <c r="A159" s="60">
        <v>134</v>
      </c>
      <c r="B159">
        <f>B158</f>
        <v>45</v>
      </c>
      <c r="C159" s="60">
        <f t="shared" si="27"/>
        <v>2</v>
      </c>
      <c r="D159" s="245">
        <f>VLOOKUP($B159,'参加申込一覧表(様式A-3)'!$B$68:$AK$267,D$23,FALSE)</f>
        <v>0</v>
      </c>
      <c r="E159" s="246">
        <f>IF(AE159="","",COUNTIF(AE$26:AE159,E$24))</f>
      </c>
      <c r="G159" s="73">
        <f>VLOOKUP($B159,'参加申込一覧表(様式A-3)'!$B$68:$AK$267,G$23,FALSE)</f>
        <v>0</v>
      </c>
      <c r="H159" s="60">
        <f t="shared" si="22"/>
      </c>
      <c r="I159" s="81">
        <f>VLOOKUP($B159,'参加申込一覧表(様式A-3)'!$B$68:$AK$267,I$23,FALSE)</f>
      </c>
      <c r="K159" s="73">
        <f>VLOOKUP($B159,'参加申込一覧表(様式A-3)'!$B$68:$AK$267,K$23,FALSE)</f>
        <v>0</v>
      </c>
      <c r="L159" s="81" t="str">
        <f>VLOOKUP($B159,'参加申込一覧表(様式A-3)'!$B$68:$AK$267,L$23,FALSE)</f>
        <v>・</v>
      </c>
      <c r="M159" s="81" t="str">
        <f>VLOOKUP($B159,'参加申込一覧表(様式A-3)'!$B$68:$AK$267,M$23,FALSE)</f>
        <v>・</v>
      </c>
      <c r="N159" s="81" t="str">
        <f>VLOOKUP($B159,'参加申込一覧表(様式A-3)'!$B$68:$AK$267,N$23,FALSE)</f>
        <v>・</v>
      </c>
      <c r="Q159" s="73">
        <f>VLOOKUP($B159,'参加申込一覧表(様式A-3)'!$B$68:$AK$267,Q$23,FALSE)</f>
      </c>
      <c r="R159" s="81" t="str">
        <f>VLOOKUP($B159,'参加申込一覧表(様式A-3)'!$B$68:$AK$267,R$23,FALSE)</f>
        <v>　</v>
      </c>
      <c r="S159" s="81" t="str">
        <f>VLOOKUP($B159,'参加申込一覧表(様式A-3)'!$B$68:$AK$267,S$23,FALSE)</f>
        <v>　</v>
      </c>
      <c r="U159" s="83">
        <f>'参加申込一覧表(様式A-3)'!J$60</f>
      </c>
      <c r="V159" s="60">
        <v>30</v>
      </c>
      <c r="W159" s="73">
        <f>VLOOKUP($B159,'参加申込一覧表(様式A-3)'!$B$68:$AK$267,W$23,FALSE)</f>
        <v>0</v>
      </c>
      <c r="X159" s="60">
        <f t="shared" si="23"/>
        <v>12</v>
      </c>
      <c r="Y159" s="60">
        <f t="shared" si="24"/>
      </c>
      <c r="AC159" s="60">
        <f t="shared" si="25"/>
        <v>0</v>
      </c>
      <c r="AD159" s="60">
        <f t="shared" si="26"/>
        <v>0</v>
      </c>
      <c r="AE159" s="254">
        <f t="shared" si="21"/>
      </c>
    </row>
    <row r="160" spans="1:31" ht="13.5">
      <c r="A160" s="60">
        <v>135</v>
      </c>
      <c r="B160">
        <f>B159</f>
        <v>45</v>
      </c>
      <c r="C160" s="60">
        <f t="shared" si="27"/>
        <v>3</v>
      </c>
      <c r="D160" s="245">
        <f>VLOOKUP($B160,'参加申込一覧表(様式A-3)'!$B$68:$AK$267,D$24,FALSE)</f>
        <v>0</v>
      </c>
      <c r="E160" s="246">
        <f>IF(AE160="","",COUNTIF(AE$26:AE160,E$24))</f>
      </c>
      <c r="G160" s="73">
        <f>VLOOKUP($B160,'参加申込一覧表(様式A-3)'!$B$68:$AK$267,G$24,FALSE)</f>
        <v>0</v>
      </c>
      <c r="H160" s="60">
        <f t="shared" si="22"/>
      </c>
      <c r="I160" s="81">
        <f>VLOOKUP($B160,'参加申込一覧表(様式A-3)'!$B$68:$AK$267,I$24,FALSE)</f>
      </c>
      <c r="K160" s="73">
        <f>VLOOKUP($B160,'参加申込一覧表(様式A-3)'!$B$68:$AK$267,K$24,FALSE)</f>
        <v>0</v>
      </c>
      <c r="L160" s="81" t="str">
        <f>VLOOKUP($B160,'参加申込一覧表(様式A-3)'!$B$68:$AK$267,L$24,FALSE)</f>
        <v>・</v>
      </c>
      <c r="M160" s="81" t="str">
        <f>VLOOKUP($B160,'参加申込一覧表(様式A-3)'!$B$68:$AK$267,M$24,FALSE)</f>
        <v>・</v>
      </c>
      <c r="N160" s="81" t="str">
        <f>VLOOKUP($B160,'参加申込一覧表(様式A-3)'!$B$68:$AK$267,N$24,FALSE)</f>
        <v>・</v>
      </c>
      <c r="Q160" s="73">
        <f>VLOOKUP($B160,'参加申込一覧表(様式A-3)'!$B$68:$AK$267,Q$24,FALSE)</f>
      </c>
      <c r="R160" s="81" t="str">
        <f>VLOOKUP($B160,'参加申込一覧表(様式A-3)'!$B$68:$AK$267,R$24,FALSE)</f>
        <v>　</v>
      </c>
      <c r="S160" s="81" t="str">
        <f>VLOOKUP($B160,'参加申込一覧表(様式A-3)'!$B$68:$AK$267,S$24,FALSE)</f>
        <v>　</v>
      </c>
      <c r="U160" s="83">
        <f>'参加申込一覧表(様式A-3)'!J$60</f>
      </c>
      <c r="V160" s="60">
        <v>30</v>
      </c>
      <c r="W160" s="73">
        <f>VLOOKUP($B160,'参加申込一覧表(様式A-3)'!$B$68:$AK$267,W$24,FALSE)</f>
        <v>0</v>
      </c>
      <c r="X160" s="60">
        <f t="shared" si="23"/>
        <v>12</v>
      </c>
      <c r="Y160" s="60">
        <f t="shared" si="24"/>
      </c>
      <c r="AC160" s="60">
        <f t="shared" si="25"/>
        <v>0</v>
      </c>
      <c r="AD160" s="60">
        <f t="shared" si="26"/>
        <v>0</v>
      </c>
      <c r="AE160" s="254">
        <f aca="true" t="shared" si="28" ref="AE160:AE223">IF(D160=0,"",AE$24)</f>
      </c>
    </row>
    <row r="161" spans="1:31" ht="13.5">
      <c r="A161" s="60">
        <v>136</v>
      </c>
      <c r="B161">
        <f>B158+1</f>
        <v>46</v>
      </c>
      <c r="C161" s="60">
        <f t="shared" si="27"/>
        <v>1</v>
      </c>
      <c r="D161" s="245">
        <f>VLOOKUP($B161,'参加申込一覧表(様式A-3)'!$B$68:$AK$267,D$22,FALSE)</f>
        <v>0</v>
      </c>
      <c r="E161" s="246">
        <f>IF(AE161="","",COUNTIF(AE$26:AE161,E$24))</f>
      </c>
      <c r="G161" s="73">
        <f>VLOOKUP($B161,'参加申込一覧表(様式A-3)'!$B$68:$AK$267,G$22,FALSE)</f>
        <v>0</v>
      </c>
      <c r="H161" s="60">
        <f t="shared" si="22"/>
      </c>
      <c r="I161" s="81">
        <f>VLOOKUP($B161,'参加申込一覧表(様式A-3)'!$B$68:$AK$267,I$22,FALSE)</f>
      </c>
      <c r="K161" s="73">
        <f>VLOOKUP($B161,'参加申込一覧表(様式A-3)'!$B$68:$AK$267,K$22,FALSE)</f>
        <v>0</v>
      </c>
      <c r="L161" s="81" t="str">
        <f>VLOOKUP($B161,'参加申込一覧表(様式A-3)'!$B$68:$AK$267,L$22,FALSE)</f>
        <v>・</v>
      </c>
      <c r="M161" s="81" t="str">
        <f>VLOOKUP($B161,'参加申込一覧表(様式A-3)'!$B$68:$AK$267,M$22,FALSE)</f>
        <v>・</v>
      </c>
      <c r="N161" s="81" t="str">
        <f>VLOOKUP($B161,'参加申込一覧表(様式A-3)'!$B$68:$AK$267,N$22,FALSE)</f>
        <v>・</v>
      </c>
      <c r="Q161" s="73">
        <f>VLOOKUP($B161,'参加申込一覧表(様式A-3)'!$B$68:$AK$267,$Q$22,FALSE)</f>
      </c>
      <c r="R161" s="81" t="str">
        <f>VLOOKUP($B161,'参加申込一覧表(様式A-3)'!$B$68:$AK$267,R$22,FALSE)</f>
        <v>　</v>
      </c>
      <c r="S161" s="81" t="str">
        <f>VLOOKUP($B161,'参加申込一覧表(様式A-3)'!$B$68:$AK$267,S$22,FALSE)</f>
        <v>　</v>
      </c>
      <c r="U161" s="83">
        <f>'参加申込一覧表(様式A-3)'!J$60</f>
      </c>
      <c r="V161" s="60">
        <v>30</v>
      </c>
      <c r="W161" s="73">
        <f>VLOOKUP($B161,'参加申込一覧表(様式A-3)'!$B$68:$AK$267,W$22,FALSE)</f>
        <v>0</v>
      </c>
      <c r="X161" s="60">
        <f t="shared" si="23"/>
        <v>12</v>
      </c>
      <c r="Y161" s="60">
        <f t="shared" si="24"/>
      </c>
      <c r="AC161" s="60">
        <f t="shared" si="25"/>
        <v>0</v>
      </c>
      <c r="AD161" s="60">
        <f t="shared" si="26"/>
        <v>0</v>
      </c>
      <c r="AE161" s="254">
        <f t="shared" si="28"/>
      </c>
    </row>
    <row r="162" spans="1:31" ht="13.5">
      <c r="A162" s="60">
        <v>137</v>
      </c>
      <c r="B162">
        <f>B161</f>
        <v>46</v>
      </c>
      <c r="C162" s="60">
        <f t="shared" si="27"/>
        <v>2</v>
      </c>
      <c r="D162" s="245">
        <f>VLOOKUP($B162,'参加申込一覧表(様式A-3)'!$B$68:$AK$267,D$23,FALSE)</f>
        <v>0</v>
      </c>
      <c r="E162" s="246">
        <f>IF(AE162="","",COUNTIF(AE$26:AE162,E$24))</f>
      </c>
      <c r="G162" s="73">
        <f>VLOOKUP($B162,'参加申込一覧表(様式A-3)'!$B$68:$AK$267,G$23,FALSE)</f>
        <v>0</v>
      </c>
      <c r="H162" s="60">
        <f t="shared" si="22"/>
      </c>
      <c r="I162" s="81">
        <f>VLOOKUP($B162,'参加申込一覧表(様式A-3)'!$B$68:$AK$267,I$23,FALSE)</f>
      </c>
      <c r="K162" s="73">
        <f>VLOOKUP($B162,'参加申込一覧表(様式A-3)'!$B$68:$AK$267,K$23,FALSE)</f>
        <v>0</v>
      </c>
      <c r="L162" s="81" t="str">
        <f>VLOOKUP($B162,'参加申込一覧表(様式A-3)'!$B$68:$AK$267,L$23,FALSE)</f>
        <v>・</v>
      </c>
      <c r="M162" s="81" t="str">
        <f>VLOOKUP($B162,'参加申込一覧表(様式A-3)'!$B$68:$AK$267,M$23,FALSE)</f>
        <v>・</v>
      </c>
      <c r="N162" s="81" t="str">
        <f>VLOOKUP($B162,'参加申込一覧表(様式A-3)'!$B$68:$AK$267,N$23,FALSE)</f>
        <v>・</v>
      </c>
      <c r="Q162" s="73">
        <f>VLOOKUP($B162,'参加申込一覧表(様式A-3)'!$B$68:$AK$267,Q$23,FALSE)</f>
      </c>
      <c r="R162" s="81" t="str">
        <f>VLOOKUP($B162,'参加申込一覧表(様式A-3)'!$B$68:$AK$267,R$23,FALSE)</f>
        <v>　</v>
      </c>
      <c r="S162" s="81" t="str">
        <f>VLOOKUP($B162,'参加申込一覧表(様式A-3)'!$B$68:$AK$267,S$23,FALSE)</f>
        <v>　</v>
      </c>
      <c r="U162" s="83">
        <f>'参加申込一覧表(様式A-3)'!J$60</f>
      </c>
      <c r="V162" s="60">
        <v>30</v>
      </c>
      <c r="W162" s="73">
        <f>VLOOKUP($B162,'参加申込一覧表(様式A-3)'!$B$68:$AK$267,W$23,FALSE)</f>
        <v>0</v>
      </c>
      <c r="X162" s="60">
        <f t="shared" si="23"/>
        <v>12</v>
      </c>
      <c r="Y162" s="60">
        <f t="shared" si="24"/>
      </c>
      <c r="AC162" s="60">
        <f t="shared" si="25"/>
        <v>0</v>
      </c>
      <c r="AD162" s="60">
        <f t="shared" si="26"/>
        <v>0</v>
      </c>
      <c r="AE162" s="254">
        <f t="shared" si="28"/>
      </c>
    </row>
    <row r="163" spans="1:31" ht="13.5">
      <c r="A163" s="60">
        <v>138</v>
      </c>
      <c r="B163">
        <f>B162</f>
        <v>46</v>
      </c>
      <c r="C163" s="60">
        <f t="shared" si="27"/>
        <v>3</v>
      </c>
      <c r="D163" s="245">
        <f>VLOOKUP($B163,'参加申込一覧表(様式A-3)'!$B$68:$AK$267,D$24,FALSE)</f>
        <v>0</v>
      </c>
      <c r="E163" s="246">
        <f>IF(AE163="","",COUNTIF(AE$26:AE163,E$24))</f>
      </c>
      <c r="G163" s="73">
        <f>VLOOKUP($B163,'参加申込一覧表(様式A-3)'!$B$68:$AK$267,G$24,FALSE)</f>
        <v>0</v>
      </c>
      <c r="H163" s="60">
        <f t="shared" si="22"/>
      </c>
      <c r="I163" s="81">
        <f>VLOOKUP($B163,'参加申込一覧表(様式A-3)'!$B$68:$AK$267,I$24,FALSE)</f>
      </c>
      <c r="K163" s="73">
        <f>VLOOKUP($B163,'参加申込一覧表(様式A-3)'!$B$68:$AK$267,K$24,FALSE)</f>
        <v>0</v>
      </c>
      <c r="L163" s="81" t="str">
        <f>VLOOKUP($B163,'参加申込一覧表(様式A-3)'!$B$68:$AK$267,L$24,FALSE)</f>
        <v>・</v>
      </c>
      <c r="M163" s="81" t="str">
        <f>VLOOKUP($B163,'参加申込一覧表(様式A-3)'!$B$68:$AK$267,M$24,FALSE)</f>
        <v>・</v>
      </c>
      <c r="N163" s="81" t="str">
        <f>VLOOKUP($B163,'参加申込一覧表(様式A-3)'!$B$68:$AK$267,N$24,FALSE)</f>
        <v>・</v>
      </c>
      <c r="Q163" s="73">
        <f>VLOOKUP($B163,'参加申込一覧表(様式A-3)'!$B$68:$AK$267,Q$24,FALSE)</f>
      </c>
      <c r="R163" s="81" t="str">
        <f>VLOOKUP($B163,'参加申込一覧表(様式A-3)'!$B$68:$AK$267,R$24,FALSE)</f>
        <v>　</v>
      </c>
      <c r="S163" s="81" t="str">
        <f>VLOOKUP($B163,'参加申込一覧表(様式A-3)'!$B$68:$AK$267,S$24,FALSE)</f>
        <v>　</v>
      </c>
      <c r="U163" s="83">
        <f>'参加申込一覧表(様式A-3)'!J$60</f>
      </c>
      <c r="V163" s="60">
        <v>30</v>
      </c>
      <c r="W163" s="73">
        <f>VLOOKUP($B163,'参加申込一覧表(様式A-3)'!$B$68:$AK$267,W$24,FALSE)</f>
        <v>0</v>
      </c>
      <c r="X163" s="60">
        <f t="shared" si="23"/>
        <v>12</v>
      </c>
      <c r="Y163" s="60">
        <f t="shared" si="24"/>
      </c>
      <c r="AC163" s="60">
        <f t="shared" si="25"/>
        <v>0</v>
      </c>
      <c r="AD163" s="60">
        <f t="shared" si="26"/>
        <v>0</v>
      </c>
      <c r="AE163" s="254">
        <f t="shared" si="28"/>
      </c>
    </row>
    <row r="164" spans="1:31" ht="13.5">
      <c r="A164" s="60">
        <v>139</v>
      </c>
      <c r="B164">
        <f>B161+1</f>
        <v>47</v>
      </c>
      <c r="C164" s="60">
        <f t="shared" si="27"/>
        <v>1</v>
      </c>
      <c r="D164" s="245">
        <f>VLOOKUP($B164,'参加申込一覧表(様式A-3)'!$B$68:$AK$267,D$22,FALSE)</f>
        <v>0</v>
      </c>
      <c r="E164" s="246">
        <f>IF(AE164="","",COUNTIF(AE$26:AE164,E$24))</f>
      </c>
      <c r="G164" s="73">
        <f>VLOOKUP($B164,'参加申込一覧表(様式A-3)'!$B$68:$AK$267,G$22,FALSE)</f>
        <v>0</v>
      </c>
      <c r="H164" s="60">
        <f t="shared" si="22"/>
      </c>
      <c r="I164" s="81">
        <f>VLOOKUP($B164,'参加申込一覧表(様式A-3)'!$B$68:$AK$267,I$22,FALSE)</f>
      </c>
      <c r="K164" s="73">
        <f>VLOOKUP($B164,'参加申込一覧表(様式A-3)'!$B$68:$AK$267,K$22,FALSE)</f>
        <v>0</v>
      </c>
      <c r="L164" s="81" t="str">
        <f>VLOOKUP($B164,'参加申込一覧表(様式A-3)'!$B$68:$AK$267,L$22,FALSE)</f>
        <v>・</v>
      </c>
      <c r="M164" s="81" t="str">
        <f>VLOOKUP($B164,'参加申込一覧表(様式A-3)'!$B$68:$AK$267,M$22,FALSE)</f>
        <v>・</v>
      </c>
      <c r="N164" s="81" t="str">
        <f>VLOOKUP($B164,'参加申込一覧表(様式A-3)'!$B$68:$AK$267,N$22,FALSE)</f>
        <v>・</v>
      </c>
      <c r="Q164" s="73">
        <f>VLOOKUP($B164,'参加申込一覧表(様式A-3)'!$B$68:$AK$267,$Q$22,FALSE)</f>
      </c>
      <c r="R164" s="81" t="str">
        <f>VLOOKUP($B164,'参加申込一覧表(様式A-3)'!$B$68:$AK$267,R$22,FALSE)</f>
        <v>　</v>
      </c>
      <c r="S164" s="81" t="str">
        <f>VLOOKUP($B164,'参加申込一覧表(様式A-3)'!$B$68:$AK$267,S$22,FALSE)</f>
        <v>　</v>
      </c>
      <c r="U164" s="83">
        <f>'参加申込一覧表(様式A-3)'!J$60</f>
      </c>
      <c r="V164" s="60">
        <v>30</v>
      </c>
      <c r="W164" s="73">
        <f>VLOOKUP($B164,'参加申込一覧表(様式A-3)'!$B$68:$AK$267,W$22,FALSE)</f>
        <v>0</v>
      </c>
      <c r="X164" s="60">
        <f t="shared" si="23"/>
        <v>12</v>
      </c>
      <c r="Y164" s="60">
        <f t="shared" si="24"/>
      </c>
      <c r="AC164" s="60">
        <f t="shared" si="25"/>
        <v>0</v>
      </c>
      <c r="AD164" s="60">
        <f t="shared" si="26"/>
        <v>0</v>
      </c>
      <c r="AE164" s="254">
        <f t="shared" si="28"/>
      </c>
    </row>
    <row r="165" spans="1:31" ht="13.5">
      <c r="A165" s="60">
        <v>140</v>
      </c>
      <c r="B165">
        <f>B164</f>
        <v>47</v>
      </c>
      <c r="C165" s="60">
        <f t="shared" si="27"/>
        <v>2</v>
      </c>
      <c r="D165" s="245">
        <f>VLOOKUP($B165,'参加申込一覧表(様式A-3)'!$B$68:$AK$267,D$23,FALSE)</f>
        <v>0</v>
      </c>
      <c r="E165" s="246">
        <f>IF(AE165="","",COUNTIF(AE$26:AE165,E$24))</f>
      </c>
      <c r="G165" s="73">
        <f>VLOOKUP($B165,'参加申込一覧表(様式A-3)'!$B$68:$AK$267,G$23,FALSE)</f>
        <v>0</v>
      </c>
      <c r="H165" s="60">
        <f t="shared" si="22"/>
      </c>
      <c r="I165" s="81">
        <f>VLOOKUP($B165,'参加申込一覧表(様式A-3)'!$B$68:$AK$267,I$23,FALSE)</f>
      </c>
      <c r="K165" s="73">
        <f>VLOOKUP($B165,'参加申込一覧表(様式A-3)'!$B$68:$AK$267,K$23,FALSE)</f>
        <v>0</v>
      </c>
      <c r="L165" s="81" t="str">
        <f>VLOOKUP($B165,'参加申込一覧表(様式A-3)'!$B$68:$AK$267,L$23,FALSE)</f>
        <v>・</v>
      </c>
      <c r="M165" s="81" t="str">
        <f>VLOOKUP($B165,'参加申込一覧表(様式A-3)'!$B$68:$AK$267,M$23,FALSE)</f>
        <v>・</v>
      </c>
      <c r="N165" s="81" t="str">
        <f>VLOOKUP($B165,'参加申込一覧表(様式A-3)'!$B$68:$AK$267,N$23,FALSE)</f>
        <v>・</v>
      </c>
      <c r="Q165" s="73">
        <f>VLOOKUP($B165,'参加申込一覧表(様式A-3)'!$B$68:$AK$267,Q$23,FALSE)</f>
      </c>
      <c r="R165" s="81" t="str">
        <f>VLOOKUP($B165,'参加申込一覧表(様式A-3)'!$B$68:$AK$267,R$23,FALSE)</f>
        <v>　</v>
      </c>
      <c r="S165" s="81" t="str">
        <f>VLOOKUP($B165,'参加申込一覧表(様式A-3)'!$B$68:$AK$267,S$23,FALSE)</f>
        <v>　</v>
      </c>
      <c r="U165" s="83">
        <f>'参加申込一覧表(様式A-3)'!J$60</f>
      </c>
      <c r="V165" s="60">
        <v>30</v>
      </c>
      <c r="W165" s="73">
        <f>VLOOKUP($B165,'参加申込一覧表(様式A-3)'!$B$68:$AK$267,W$23,FALSE)</f>
        <v>0</v>
      </c>
      <c r="X165" s="60">
        <f t="shared" si="23"/>
        <v>12</v>
      </c>
      <c r="Y165" s="60">
        <f t="shared" si="24"/>
      </c>
      <c r="AC165" s="60">
        <f t="shared" si="25"/>
        <v>0</v>
      </c>
      <c r="AD165" s="60">
        <f t="shared" si="26"/>
        <v>0</v>
      </c>
      <c r="AE165" s="254">
        <f t="shared" si="28"/>
      </c>
    </row>
    <row r="166" spans="1:31" ht="13.5">
      <c r="A166" s="60">
        <v>141</v>
      </c>
      <c r="B166">
        <f>B165</f>
        <v>47</v>
      </c>
      <c r="C166" s="60">
        <f t="shared" si="27"/>
        <v>3</v>
      </c>
      <c r="D166" s="245">
        <f>VLOOKUP($B166,'参加申込一覧表(様式A-3)'!$B$68:$AK$267,D$24,FALSE)</f>
        <v>0</v>
      </c>
      <c r="E166" s="246">
        <f>IF(AE166="","",COUNTIF(AE$26:AE166,E$24))</f>
      </c>
      <c r="G166" s="73">
        <f>VLOOKUP($B166,'参加申込一覧表(様式A-3)'!$B$68:$AK$267,G$24,FALSE)</f>
        <v>0</v>
      </c>
      <c r="H166" s="60">
        <f t="shared" si="22"/>
      </c>
      <c r="I166" s="81">
        <f>VLOOKUP($B166,'参加申込一覧表(様式A-3)'!$B$68:$AK$267,I$24,FALSE)</f>
      </c>
      <c r="K166" s="73">
        <f>VLOOKUP($B166,'参加申込一覧表(様式A-3)'!$B$68:$AK$267,K$24,FALSE)</f>
        <v>0</v>
      </c>
      <c r="L166" s="81" t="str">
        <f>VLOOKUP($B166,'参加申込一覧表(様式A-3)'!$B$68:$AK$267,L$24,FALSE)</f>
        <v>・</v>
      </c>
      <c r="M166" s="81" t="str">
        <f>VLOOKUP($B166,'参加申込一覧表(様式A-3)'!$B$68:$AK$267,M$24,FALSE)</f>
        <v>・</v>
      </c>
      <c r="N166" s="81" t="str">
        <f>VLOOKUP($B166,'参加申込一覧表(様式A-3)'!$B$68:$AK$267,N$24,FALSE)</f>
        <v>・</v>
      </c>
      <c r="Q166" s="73">
        <f>VLOOKUP($B166,'参加申込一覧表(様式A-3)'!$B$68:$AK$267,Q$24,FALSE)</f>
      </c>
      <c r="R166" s="81" t="str">
        <f>VLOOKUP($B166,'参加申込一覧表(様式A-3)'!$B$68:$AK$267,R$24,FALSE)</f>
        <v>　</v>
      </c>
      <c r="S166" s="81" t="str">
        <f>VLOOKUP($B166,'参加申込一覧表(様式A-3)'!$B$68:$AK$267,S$24,FALSE)</f>
        <v>　</v>
      </c>
      <c r="U166" s="83">
        <f>'参加申込一覧表(様式A-3)'!J$60</f>
      </c>
      <c r="V166" s="60">
        <v>30</v>
      </c>
      <c r="W166" s="73">
        <f>VLOOKUP($B166,'参加申込一覧表(様式A-3)'!$B$68:$AK$267,W$24,FALSE)</f>
        <v>0</v>
      </c>
      <c r="X166" s="60">
        <f t="shared" si="23"/>
        <v>12</v>
      </c>
      <c r="Y166" s="60">
        <f t="shared" si="24"/>
      </c>
      <c r="AC166" s="60">
        <f t="shared" si="25"/>
        <v>0</v>
      </c>
      <c r="AD166" s="60">
        <f t="shared" si="26"/>
        <v>0</v>
      </c>
      <c r="AE166" s="254">
        <f t="shared" si="28"/>
      </c>
    </row>
    <row r="167" spans="1:31" ht="13.5">
      <c r="A167" s="60">
        <v>142</v>
      </c>
      <c r="B167">
        <f>B164+1</f>
        <v>48</v>
      </c>
      <c r="C167" s="60">
        <f t="shared" si="27"/>
        <v>1</v>
      </c>
      <c r="D167" s="245">
        <f>VLOOKUP($B167,'参加申込一覧表(様式A-3)'!$B$68:$AK$267,D$22,FALSE)</f>
        <v>0</v>
      </c>
      <c r="E167" s="246">
        <f>IF(AE167="","",COUNTIF(AE$26:AE167,E$24))</f>
      </c>
      <c r="G167" s="73">
        <f>VLOOKUP($B167,'参加申込一覧表(様式A-3)'!$B$68:$AK$267,G$22,FALSE)</f>
        <v>0</v>
      </c>
      <c r="H167" s="60">
        <f t="shared" si="22"/>
      </c>
      <c r="I167" s="81">
        <f>VLOOKUP($B167,'参加申込一覧表(様式A-3)'!$B$68:$AK$267,I$22,FALSE)</f>
      </c>
      <c r="K167" s="73">
        <f>VLOOKUP($B167,'参加申込一覧表(様式A-3)'!$B$68:$AK$267,K$22,FALSE)</f>
        <v>0</v>
      </c>
      <c r="L167" s="81" t="str">
        <f>VLOOKUP($B167,'参加申込一覧表(様式A-3)'!$B$68:$AK$267,L$22,FALSE)</f>
        <v>・</v>
      </c>
      <c r="M167" s="81" t="str">
        <f>VLOOKUP($B167,'参加申込一覧表(様式A-3)'!$B$68:$AK$267,M$22,FALSE)</f>
        <v>・</v>
      </c>
      <c r="N167" s="81" t="str">
        <f>VLOOKUP($B167,'参加申込一覧表(様式A-3)'!$B$68:$AK$267,N$22,FALSE)</f>
        <v>・</v>
      </c>
      <c r="Q167" s="73">
        <f>VLOOKUP($B167,'参加申込一覧表(様式A-3)'!$B$68:$AK$267,$Q$22,FALSE)</f>
      </c>
      <c r="R167" s="81" t="str">
        <f>VLOOKUP($B167,'参加申込一覧表(様式A-3)'!$B$68:$AK$267,R$22,FALSE)</f>
        <v>　</v>
      </c>
      <c r="S167" s="81" t="str">
        <f>VLOOKUP($B167,'参加申込一覧表(様式A-3)'!$B$68:$AK$267,S$22,FALSE)</f>
        <v>　</v>
      </c>
      <c r="U167" s="83">
        <f>'参加申込一覧表(様式A-3)'!J$60</f>
      </c>
      <c r="V167" s="60">
        <v>30</v>
      </c>
      <c r="W167" s="73">
        <f>VLOOKUP($B167,'参加申込一覧表(様式A-3)'!$B$68:$AK$267,W$22,FALSE)</f>
        <v>0</v>
      </c>
      <c r="X167" s="60">
        <f t="shared" si="23"/>
        <v>12</v>
      </c>
      <c r="Y167" s="60">
        <f t="shared" si="24"/>
      </c>
      <c r="AC167" s="60">
        <f t="shared" si="25"/>
        <v>0</v>
      </c>
      <c r="AD167" s="60">
        <f t="shared" si="26"/>
        <v>0</v>
      </c>
      <c r="AE167" s="254">
        <f t="shared" si="28"/>
      </c>
    </row>
    <row r="168" spans="1:31" ht="13.5">
      <c r="A168" s="60">
        <v>143</v>
      </c>
      <c r="B168">
        <f>B167</f>
        <v>48</v>
      </c>
      <c r="C168" s="60">
        <f t="shared" si="27"/>
        <v>2</v>
      </c>
      <c r="D168" s="245">
        <f>VLOOKUP($B168,'参加申込一覧表(様式A-3)'!$B$68:$AK$267,D$23,FALSE)</f>
        <v>0</v>
      </c>
      <c r="E168" s="246">
        <f>IF(AE168="","",COUNTIF(AE$26:AE168,E$24))</f>
      </c>
      <c r="G168" s="73">
        <f>VLOOKUP($B168,'参加申込一覧表(様式A-3)'!$B$68:$AK$267,G$23,FALSE)</f>
        <v>0</v>
      </c>
      <c r="H168" s="60">
        <f t="shared" si="22"/>
      </c>
      <c r="I168" s="81">
        <f>VLOOKUP($B168,'参加申込一覧表(様式A-3)'!$B$68:$AK$267,I$23,FALSE)</f>
      </c>
      <c r="K168" s="73">
        <f>VLOOKUP($B168,'参加申込一覧表(様式A-3)'!$B$68:$AK$267,K$23,FALSE)</f>
        <v>0</v>
      </c>
      <c r="L168" s="81" t="str">
        <f>VLOOKUP($B168,'参加申込一覧表(様式A-3)'!$B$68:$AK$267,L$23,FALSE)</f>
        <v>・</v>
      </c>
      <c r="M168" s="81" t="str">
        <f>VLOOKUP($B168,'参加申込一覧表(様式A-3)'!$B$68:$AK$267,M$23,FALSE)</f>
        <v>・</v>
      </c>
      <c r="N168" s="81" t="str">
        <f>VLOOKUP($B168,'参加申込一覧表(様式A-3)'!$B$68:$AK$267,N$23,FALSE)</f>
        <v>・</v>
      </c>
      <c r="Q168" s="73">
        <f>VLOOKUP($B168,'参加申込一覧表(様式A-3)'!$B$68:$AK$267,Q$23,FALSE)</f>
      </c>
      <c r="R168" s="81" t="str">
        <f>VLOOKUP($B168,'参加申込一覧表(様式A-3)'!$B$68:$AK$267,R$23,FALSE)</f>
        <v>　</v>
      </c>
      <c r="S168" s="81" t="str">
        <f>VLOOKUP($B168,'参加申込一覧表(様式A-3)'!$B$68:$AK$267,S$23,FALSE)</f>
        <v>　</v>
      </c>
      <c r="U168" s="83">
        <f>'参加申込一覧表(様式A-3)'!J$60</f>
      </c>
      <c r="V168" s="60">
        <v>30</v>
      </c>
      <c r="W168" s="73">
        <f>VLOOKUP($B168,'参加申込一覧表(様式A-3)'!$B$68:$AK$267,W$23,FALSE)</f>
        <v>0</v>
      </c>
      <c r="X168" s="60">
        <f t="shared" si="23"/>
        <v>12</v>
      </c>
      <c r="Y168" s="60">
        <f t="shared" si="24"/>
      </c>
      <c r="AC168" s="60">
        <f t="shared" si="25"/>
        <v>0</v>
      </c>
      <c r="AD168" s="60">
        <f t="shared" si="26"/>
        <v>0</v>
      </c>
      <c r="AE168" s="254">
        <f t="shared" si="28"/>
      </c>
    </row>
    <row r="169" spans="1:31" ht="13.5">
      <c r="A169" s="60">
        <v>144</v>
      </c>
      <c r="B169">
        <f>B168</f>
        <v>48</v>
      </c>
      <c r="C169" s="60">
        <f t="shared" si="27"/>
        <v>3</v>
      </c>
      <c r="D169" s="245">
        <f>VLOOKUP($B169,'参加申込一覧表(様式A-3)'!$B$68:$AK$267,D$24,FALSE)</f>
        <v>0</v>
      </c>
      <c r="E169" s="246">
        <f>IF(AE169="","",COUNTIF(AE$26:AE169,E$24))</f>
      </c>
      <c r="G169" s="73">
        <f>VLOOKUP($B169,'参加申込一覧表(様式A-3)'!$B$68:$AK$267,G$24,FALSE)</f>
        <v>0</v>
      </c>
      <c r="H169" s="60">
        <f t="shared" si="22"/>
      </c>
      <c r="I169" s="81">
        <f>VLOOKUP($B169,'参加申込一覧表(様式A-3)'!$B$68:$AK$267,I$24,FALSE)</f>
      </c>
      <c r="K169" s="73">
        <f>VLOOKUP($B169,'参加申込一覧表(様式A-3)'!$B$68:$AK$267,K$24,FALSE)</f>
        <v>0</v>
      </c>
      <c r="L169" s="81" t="str">
        <f>VLOOKUP($B169,'参加申込一覧表(様式A-3)'!$B$68:$AK$267,L$24,FALSE)</f>
        <v>・</v>
      </c>
      <c r="M169" s="81" t="str">
        <f>VLOOKUP($B169,'参加申込一覧表(様式A-3)'!$B$68:$AK$267,M$24,FALSE)</f>
        <v>・</v>
      </c>
      <c r="N169" s="81" t="str">
        <f>VLOOKUP($B169,'参加申込一覧表(様式A-3)'!$B$68:$AK$267,N$24,FALSE)</f>
        <v>・</v>
      </c>
      <c r="Q169" s="73">
        <f>VLOOKUP($B169,'参加申込一覧表(様式A-3)'!$B$68:$AK$267,Q$24,FALSE)</f>
      </c>
      <c r="R169" s="81" t="str">
        <f>VLOOKUP($B169,'参加申込一覧表(様式A-3)'!$B$68:$AK$267,R$24,FALSE)</f>
        <v>　</v>
      </c>
      <c r="S169" s="81" t="str">
        <f>VLOOKUP($B169,'参加申込一覧表(様式A-3)'!$B$68:$AK$267,S$24,FALSE)</f>
        <v>　</v>
      </c>
      <c r="U169" s="83">
        <f>'参加申込一覧表(様式A-3)'!J$60</f>
      </c>
      <c r="V169" s="60">
        <v>30</v>
      </c>
      <c r="W169" s="73">
        <f>VLOOKUP($B169,'参加申込一覧表(様式A-3)'!$B$68:$AK$267,W$24,FALSE)</f>
        <v>0</v>
      </c>
      <c r="X169" s="60">
        <f t="shared" si="23"/>
        <v>12</v>
      </c>
      <c r="Y169" s="60">
        <f t="shared" si="24"/>
      </c>
      <c r="AC169" s="60">
        <f t="shared" si="25"/>
        <v>0</v>
      </c>
      <c r="AD169" s="60">
        <f t="shared" si="26"/>
        <v>0</v>
      </c>
      <c r="AE169" s="254">
        <f t="shared" si="28"/>
      </c>
    </row>
    <row r="170" spans="1:31" ht="13.5">
      <c r="A170" s="60">
        <v>145</v>
      </c>
      <c r="B170">
        <f>B167+1</f>
        <v>49</v>
      </c>
      <c r="C170" s="60">
        <f t="shared" si="27"/>
        <v>1</v>
      </c>
      <c r="D170" s="245">
        <f>VLOOKUP($B170,'参加申込一覧表(様式A-3)'!$B$68:$AK$267,D$22,FALSE)</f>
        <v>0</v>
      </c>
      <c r="E170" s="246">
        <f>IF(AE170="","",COUNTIF(AE$26:AE170,E$24))</f>
      </c>
      <c r="G170" s="73">
        <f>VLOOKUP($B170,'参加申込一覧表(様式A-3)'!$B$68:$AK$267,G$22,FALSE)</f>
        <v>0</v>
      </c>
      <c r="H170" s="60">
        <f t="shared" si="22"/>
      </c>
      <c r="I170" s="81">
        <f>VLOOKUP($B170,'参加申込一覧表(様式A-3)'!$B$68:$AK$267,I$22,FALSE)</f>
      </c>
      <c r="K170" s="73">
        <f>VLOOKUP($B170,'参加申込一覧表(様式A-3)'!$B$68:$AK$267,K$22,FALSE)</f>
        <v>0</v>
      </c>
      <c r="L170" s="81" t="str">
        <f>VLOOKUP($B170,'参加申込一覧表(様式A-3)'!$B$68:$AK$267,L$22,FALSE)</f>
        <v>・</v>
      </c>
      <c r="M170" s="81" t="str">
        <f>VLOOKUP($B170,'参加申込一覧表(様式A-3)'!$B$68:$AK$267,M$22,FALSE)</f>
        <v>・</v>
      </c>
      <c r="N170" s="81" t="str">
        <f>VLOOKUP($B170,'参加申込一覧表(様式A-3)'!$B$68:$AK$267,N$22,FALSE)</f>
        <v>・</v>
      </c>
      <c r="Q170" s="73">
        <f>VLOOKUP($B170,'参加申込一覧表(様式A-3)'!$B$68:$AK$267,$Q$22,FALSE)</f>
      </c>
      <c r="R170" s="81" t="str">
        <f>VLOOKUP($B170,'参加申込一覧表(様式A-3)'!$B$68:$AK$267,R$22,FALSE)</f>
        <v>　</v>
      </c>
      <c r="S170" s="81" t="str">
        <f>VLOOKUP($B170,'参加申込一覧表(様式A-3)'!$B$68:$AK$267,S$22,FALSE)</f>
        <v>　</v>
      </c>
      <c r="U170" s="83">
        <f>'参加申込一覧表(様式A-3)'!J$60</f>
      </c>
      <c r="V170" s="60">
        <v>30</v>
      </c>
      <c r="W170" s="73">
        <f>VLOOKUP($B170,'参加申込一覧表(様式A-3)'!$B$68:$AK$267,W$22,FALSE)</f>
        <v>0</v>
      </c>
      <c r="X170" s="60">
        <f t="shared" si="23"/>
        <v>12</v>
      </c>
      <c r="Y170" s="60">
        <f t="shared" si="24"/>
      </c>
      <c r="AC170" s="60">
        <f t="shared" si="25"/>
        <v>0</v>
      </c>
      <c r="AD170" s="60">
        <f t="shared" si="26"/>
        <v>0</v>
      </c>
      <c r="AE170" s="254">
        <f t="shared" si="28"/>
      </c>
    </row>
    <row r="171" spans="1:31" ht="13.5">
      <c r="A171" s="60">
        <v>146</v>
      </c>
      <c r="B171">
        <f>B170</f>
        <v>49</v>
      </c>
      <c r="C171" s="60">
        <f t="shared" si="27"/>
        <v>2</v>
      </c>
      <c r="D171" s="245">
        <f>VLOOKUP($B171,'参加申込一覧表(様式A-3)'!$B$68:$AK$267,D$23,FALSE)</f>
        <v>0</v>
      </c>
      <c r="E171" s="246">
        <f>IF(AE171="","",COUNTIF(AE$26:AE171,E$24))</f>
      </c>
      <c r="G171" s="73">
        <f>VLOOKUP($B171,'参加申込一覧表(様式A-3)'!$B$68:$AK$267,G$23,FALSE)</f>
        <v>0</v>
      </c>
      <c r="H171" s="60">
        <f t="shared" si="22"/>
      </c>
      <c r="I171" s="81">
        <f>VLOOKUP($B171,'参加申込一覧表(様式A-3)'!$B$68:$AK$267,I$23,FALSE)</f>
      </c>
      <c r="K171" s="73">
        <f>VLOOKUP($B171,'参加申込一覧表(様式A-3)'!$B$68:$AK$267,K$23,FALSE)</f>
        <v>0</v>
      </c>
      <c r="L171" s="81" t="str">
        <f>VLOOKUP($B171,'参加申込一覧表(様式A-3)'!$B$68:$AK$267,L$23,FALSE)</f>
        <v>・</v>
      </c>
      <c r="M171" s="81" t="str">
        <f>VLOOKUP($B171,'参加申込一覧表(様式A-3)'!$B$68:$AK$267,M$23,FALSE)</f>
        <v>・</v>
      </c>
      <c r="N171" s="81" t="str">
        <f>VLOOKUP($B171,'参加申込一覧表(様式A-3)'!$B$68:$AK$267,N$23,FALSE)</f>
        <v>・</v>
      </c>
      <c r="Q171" s="73">
        <f>VLOOKUP($B171,'参加申込一覧表(様式A-3)'!$B$68:$AK$267,Q$23,FALSE)</f>
      </c>
      <c r="R171" s="81" t="str">
        <f>VLOOKUP($B171,'参加申込一覧表(様式A-3)'!$B$68:$AK$267,R$23,FALSE)</f>
        <v>　</v>
      </c>
      <c r="S171" s="81" t="str">
        <f>VLOOKUP($B171,'参加申込一覧表(様式A-3)'!$B$68:$AK$267,S$23,FALSE)</f>
        <v>　</v>
      </c>
      <c r="U171" s="83">
        <f>'参加申込一覧表(様式A-3)'!J$60</f>
      </c>
      <c r="V171" s="60">
        <v>30</v>
      </c>
      <c r="W171" s="73">
        <f>VLOOKUP($B171,'参加申込一覧表(様式A-3)'!$B$68:$AK$267,W$23,FALSE)</f>
        <v>0</v>
      </c>
      <c r="X171" s="60">
        <f t="shared" si="23"/>
        <v>12</v>
      </c>
      <c r="Y171" s="60">
        <f t="shared" si="24"/>
      </c>
      <c r="AC171" s="60">
        <f t="shared" si="25"/>
        <v>0</v>
      </c>
      <c r="AD171" s="60">
        <f t="shared" si="26"/>
        <v>0</v>
      </c>
      <c r="AE171" s="254">
        <f t="shared" si="28"/>
      </c>
    </row>
    <row r="172" spans="1:31" ht="13.5">
      <c r="A172" s="60">
        <v>147</v>
      </c>
      <c r="B172">
        <f>B171</f>
        <v>49</v>
      </c>
      <c r="C172" s="60">
        <f t="shared" si="27"/>
        <v>3</v>
      </c>
      <c r="D172" s="245">
        <f>VLOOKUP($B172,'参加申込一覧表(様式A-3)'!$B$68:$AK$267,D$24,FALSE)</f>
        <v>0</v>
      </c>
      <c r="E172" s="246">
        <f>IF(AE172="","",COUNTIF(AE$26:AE172,E$24))</f>
      </c>
      <c r="G172" s="73">
        <f>VLOOKUP($B172,'参加申込一覧表(様式A-3)'!$B$68:$AK$267,G$24,FALSE)</f>
        <v>0</v>
      </c>
      <c r="H172" s="60">
        <f t="shared" si="22"/>
      </c>
      <c r="I172" s="81">
        <f>VLOOKUP($B172,'参加申込一覧表(様式A-3)'!$B$68:$AK$267,I$24,FALSE)</f>
      </c>
      <c r="K172" s="73">
        <f>VLOOKUP($B172,'参加申込一覧表(様式A-3)'!$B$68:$AK$267,K$24,FALSE)</f>
        <v>0</v>
      </c>
      <c r="L172" s="81" t="str">
        <f>VLOOKUP($B172,'参加申込一覧表(様式A-3)'!$B$68:$AK$267,L$24,FALSE)</f>
        <v>・</v>
      </c>
      <c r="M172" s="81" t="str">
        <f>VLOOKUP($B172,'参加申込一覧表(様式A-3)'!$B$68:$AK$267,M$24,FALSE)</f>
        <v>・</v>
      </c>
      <c r="N172" s="81" t="str">
        <f>VLOOKUP($B172,'参加申込一覧表(様式A-3)'!$B$68:$AK$267,N$24,FALSE)</f>
        <v>・</v>
      </c>
      <c r="Q172" s="73">
        <f>VLOOKUP($B172,'参加申込一覧表(様式A-3)'!$B$68:$AK$267,Q$24,FALSE)</f>
      </c>
      <c r="R172" s="81" t="str">
        <f>VLOOKUP($B172,'参加申込一覧表(様式A-3)'!$B$68:$AK$267,R$24,FALSE)</f>
        <v>　</v>
      </c>
      <c r="S172" s="81" t="str">
        <f>VLOOKUP($B172,'参加申込一覧表(様式A-3)'!$B$68:$AK$267,S$24,FALSE)</f>
        <v>　</v>
      </c>
      <c r="U172" s="83">
        <f>'参加申込一覧表(様式A-3)'!J$60</f>
      </c>
      <c r="V172" s="60">
        <v>30</v>
      </c>
      <c r="W172" s="73">
        <f>VLOOKUP($B172,'参加申込一覧表(様式A-3)'!$B$68:$AK$267,W$24,FALSE)</f>
        <v>0</v>
      </c>
      <c r="X172" s="60">
        <f t="shared" si="23"/>
        <v>12</v>
      </c>
      <c r="Y172" s="60">
        <f t="shared" si="24"/>
      </c>
      <c r="AC172" s="60">
        <f t="shared" si="25"/>
        <v>0</v>
      </c>
      <c r="AD172" s="60">
        <f t="shared" si="26"/>
        <v>0</v>
      </c>
      <c r="AE172" s="254">
        <f t="shared" si="28"/>
      </c>
    </row>
    <row r="173" spans="1:31" ht="13.5">
      <c r="A173" s="60">
        <v>148</v>
      </c>
      <c r="B173">
        <f>B170+1</f>
        <v>50</v>
      </c>
      <c r="C173" s="60">
        <f t="shared" si="27"/>
        <v>1</v>
      </c>
      <c r="D173" s="245">
        <f>VLOOKUP($B173,'参加申込一覧表(様式A-3)'!$B$68:$AK$267,D$22,FALSE)</f>
        <v>0</v>
      </c>
      <c r="E173" s="246">
        <f>IF(AE173="","",COUNTIF(AE$26:AE173,E$24))</f>
      </c>
      <c r="G173" s="73">
        <f>VLOOKUP($B173,'参加申込一覧表(様式A-3)'!$B$68:$AK$267,G$22,FALSE)</f>
        <v>0</v>
      </c>
      <c r="H173" s="60">
        <f t="shared" si="22"/>
      </c>
      <c r="I173" s="81">
        <f>VLOOKUP($B173,'参加申込一覧表(様式A-3)'!$B$68:$AK$267,I$22,FALSE)</f>
      </c>
      <c r="K173" s="73">
        <f>VLOOKUP($B173,'参加申込一覧表(様式A-3)'!$B$68:$AK$267,K$22,FALSE)</f>
        <v>0</v>
      </c>
      <c r="L173" s="81" t="str">
        <f>VLOOKUP($B173,'参加申込一覧表(様式A-3)'!$B$68:$AK$267,L$22,FALSE)</f>
        <v>・</v>
      </c>
      <c r="M173" s="81" t="str">
        <f>VLOOKUP($B173,'参加申込一覧表(様式A-3)'!$B$68:$AK$267,M$22,FALSE)</f>
        <v>・</v>
      </c>
      <c r="N173" s="81" t="str">
        <f>VLOOKUP($B173,'参加申込一覧表(様式A-3)'!$B$68:$AK$267,N$22,FALSE)</f>
        <v>・</v>
      </c>
      <c r="Q173" s="73">
        <f>VLOOKUP($B173,'参加申込一覧表(様式A-3)'!$B$68:$AK$267,$Q$22,FALSE)</f>
      </c>
      <c r="R173" s="81" t="str">
        <f>VLOOKUP($B173,'参加申込一覧表(様式A-3)'!$B$68:$AK$267,R$22,FALSE)</f>
        <v>　</v>
      </c>
      <c r="S173" s="81" t="str">
        <f>VLOOKUP($B173,'参加申込一覧表(様式A-3)'!$B$68:$AK$267,S$22,FALSE)</f>
        <v>　</v>
      </c>
      <c r="U173" s="83">
        <f>'参加申込一覧表(様式A-3)'!J$60</f>
      </c>
      <c r="V173" s="60">
        <v>30</v>
      </c>
      <c r="W173" s="73">
        <f>VLOOKUP($B173,'参加申込一覧表(様式A-3)'!$B$68:$AK$267,W$22,FALSE)</f>
        <v>0</v>
      </c>
      <c r="X173" s="60">
        <f t="shared" si="23"/>
        <v>12</v>
      </c>
      <c r="Y173" s="60">
        <f t="shared" si="24"/>
      </c>
      <c r="AC173" s="60">
        <f t="shared" si="25"/>
        <v>0</v>
      </c>
      <c r="AD173" s="60">
        <f t="shared" si="26"/>
        <v>0</v>
      </c>
      <c r="AE173" s="254">
        <f t="shared" si="28"/>
      </c>
    </row>
    <row r="174" spans="1:31" ht="13.5">
      <c r="A174" s="60">
        <v>149</v>
      </c>
      <c r="B174">
        <f>B173</f>
        <v>50</v>
      </c>
      <c r="C174" s="60">
        <f t="shared" si="27"/>
        <v>2</v>
      </c>
      <c r="D174" s="245">
        <f>VLOOKUP($B174,'参加申込一覧表(様式A-3)'!$B$68:$AK$267,D$23,FALSE)</f>
        <v>0</v>
      </c>
      <c r="E174" s="246">
        <f>IF(AE174="","",COUNTIF(AE$26:AE174,E$24))</f>
      </c>
      <c r="G174" s="73">
        <f>VLOOKUP($B174,'参加申込一覧表(様式A-3)'!$B$68:$AK$267,G$23,FALSE)</f>
        <v>0</v>
      </c>
      <c r="H174" s="60">
        <f t="shared" si="22"/>
      </c>
      <c r="I174" s="81">
        <f>VLOOKUP($B174,'参加申込一覧表(様式A-3)'!$B$68:$AK$267,I$23,FALSE)</f>
      </c>
      <c r="K174" s="73">
        <f>VLOOKUP($B174,'参加申込一覧表(様式A-3)'!$B$68:$AK$267,K$23,FALSE)</f>
        <v>0</v>
      </c>
      <c r="L174" s="81" t="str">
        <f>VLOOKUP($B174,'参加申込一覧表(様式A-3)'!$B$68:$AK$267,L$23,FALSE)</f>
        <v>・</v>
      </c>
      <c r="M174" s="81" t="str">
        <f>VLOOKUP($B174,'参加申込一覧表(様式A-3)'!$B$68:$AK$267,M$23,FALSE)</f>
        <v>・</v>
      </c>
      <c r="N174" s="81" t="str">
        <f>VLOOKUP($B174,'参加申込一覧表(様式A-3)'!$B$68:$AK$267,N$23,FALSE)</f>
        <v>・</v>
      </c>
      <c r="Q174" s="73">
        <f>VLOOKUP($B174,'参加申込一覧表(様式A-3)'!$B$68:$AK$267,Q$23,FALSE)</f>
      </c>
      <c r="R174" s="81" t="str">
        <f>VLOOKUP($B174,'参加申込一覧表(様式A-3)'!$B$68:$AK$267,R$23,FALSE)</f>
        <v>　</v>
      </c>
      <c r="S174" s="81" t="str">
        <f>VLOOKUP($B174,'参加申込一覧表(様式A-3)'!$B$68:$AK$267,S$23,FALSE)</f>
        <v>　</v>
      </c>
      <c r="U174" s="83">
        <f>'参加申込一覧表(様式A-3)'!J$60</f>
      </c>
      <c r="V174" s="60">
        <v>30</v>
      </c>
      <c r="W174" s="73">
        <f>VLOOKUP($B174,'参加申込一覧表(様式A-3)'!$B$68:$AK$267,W$23,FALSE)</f>
        <v>0</v>
      </c>
      <c r="X174" s="60">
        <f t="shared" si="23"/>
        <v>12</v>
      </c>
      <c r="Y174" s="60">
        <f t="shared" si="24"/>
      </c>
      <c r="AC174" s="60">
        <f t="shared" si="25"/>
        <v>0</v>
      </c>
      <c r="AD174" s="60">
        <f t="shared" si="26"/>
        <v>0</v>
      </c>
      <c r="AE174" s="254">
        <f t="shared" si="28"/>
      </c>
    </row>
    <row r="175" spans="1:31" ht="13.5">
      <c r="A175" s="60">
        <v>150</v>
      </c>
      <c r="B175">
        <f>B174</f>
        <v>50</v>
      </c>
      <c r="C175" s="60">
        <f t="shared" si="27"/>
        <v>3</v>
      </c>
      <c r="D175" s="245">
        <f>VLOOKUP($B175,'参加申込一覧表(様式A-3)'!$B$68:$AK$267,D$24,FALSE)</f>
        <v>0</v>
      </c>
      <c r="E175" s="246">
        <f>IF(AE175="","",COUNTIF(AE$26:AE175,E$24))</f>
      </c>
      <c r="G175" s="73">
        <f>VLOOKUP($B175,'参加申込一覧表(様式A-3)'!$B$68:$AK$267,G$24,FALSE)</f>
        <v>0</v>
      </c>
      <c r="H175" s="60">
        <f t="shared" si="22"/>
      </c>
      <c r="I175" s="81">
        <f>VLOOKUP($B175,'参加申込一覧表(様式A-3)'!$B$68:$AK$267,I$24,FALSE)</f>
      </c>
      <c r="K175" s="73">
        <f>VLOOKUP($B175,'参加申込一覧表(様式A-3)'!$B$68:$AK$267,K$24,FALSE)</f>
        <v>0</v>
      </c>
      <c r="L175" s="81" t="str">
        <f>VLOOKUP($B175,'参加申込一覧表(様式A-3)'!$B$68:$AK$267,L$24,FALSE)</f>
        <v>・</v>
      </c>
      <c r="M175" s="81" t="str">
        <f>VLOOKUP($B175,'参加申込一覧表(様式A-3)'!$B$68:$AK$267,M$24,FALSE)</f>
        <v>・</v>
      </c>
      <c r="N175" s="81" t="str">
        <f>VLOOKUP($B175,'参加申込一覧表(様式A-3)'!$B$68:$AK$267,N$24,FALSE)</f>
        <v>・</v>
      </c>
      <c r="Q175" s="73">
        <f>VLOOKUP($B175,'参加申込一覧表(様式A-3)'!$B$68:$AK$267,Q$24,FALSE)</f>
      </c>
      <c r="R175" s="81" t="str">
        <f>VLOOKUP($B175,'参加申込一覧表(様式A-3)'!$B$68:$AK$267,R$24,FALSE)</f>
        <v>　</v>
      </c>
      <c r="S175" s="81" t="str">
        <f>VLOOKUP($B175,'参加申込一覧表(様式A-3)'!$B$68:$AK$267,S$24,FALSE)</f>
        <v>　</v>
      </c>
      <c r="U175" s="83">
        <f>'参加申込一覧表(様式A-3)'!J$60</f>
      </c>
      <c r="V175" s="60">
        <v>30</v>
      </c>
      <c r="W175" s="73">
        <f>VLOOKUP($B175,'参加申込一覧表(様式A-3)'!$B$68:$AK$267,W$24,FALSE)</f>
        <v>0</v>
      </c>
      <c r="X175" s="60">
        <f t="shared" si="23"/>
        <v>12</v>
      </c>
      <c r="Y175" s="60">
        <f t="shared" si="24"/>
      </c>
      <c r="AC175" s="60">
        <f t="shared" si="25"/>
        <v>0</v>
      </c>
      <c r="AD175" s="60">
        <f t="shared" si="26"/>
        <v>0</v>
      </c>
      <c r="AE175" s="254">
        <f t="shared" si="28"/>
      </c>
    </row>
    <row r="176" spans="1:31" ht="13.5">
      <c r="A176" s="60">
        <v>151</v>
      </c>
      <c r="B176">
        <f>B173+1</f>
        <v>51</v>
      </c>
      <c r="C176" s="60">
        <f t="shared" si="27"/>
        <v>1</v>
      </c>
      <c r="D176" s="245">
        <f>VLOOKUP($B176,'参加申込一覧表(様式A-3)'!$B$68:$AK$267,D$22,FALSE)</f>
        <v>0</v>
      </c>
      <c r="E176" s="246">
        <f>IF(AE176="","",COUNTIF(AE$26:AE176,E$24))</f>
      </c>
      <c r="G176" s="73">
        <f>VLOOKUP($B176,'参加申込一覧表(様式A-3)'!$B$68:$AK$267,G$22,FALSE)</f>
        <v>0</v>
      </c>
      <c r="H176" s="60">
        <f t="shared" si="22"/>
      </c>
      <c r="I176" s="81">
        <f>VLOOKUP($B176,'参加申込一覧表(様式A-3)'!$B$68:$AK$267,I$22,FALSE)</f>
      </c>
      <c r="K176" s="73">
        <f>VLOOKUP($B176,'参加申込一覧表(様式A-3)'!$B$68:$AK$267,K$22,FALSE)</f>
        <v>0</v>
      </c>
      <c r="L176" s="81" t="str">
        <f>VLOOKUP($B176,'参加申込一覧表(様式A-3)'!$B$68:$AK$267,L$22,FALSE)</f>
        <v>・</v>
      </c>
      <c r="M176" s="81" t="str">
        <f>VLOOKUP($B176,'参加申込一覧表(様式A-3)'!$B$68:$AK$267,M$22,FALSE)</f>
        <v>・</v>
      </c>
      <c r="N176" s="81" t="str">
        <f>VLOOKUP($B176,'参加申込一覧表(様式A-3)'!$B$68:$AK$267,N$22,FALSE)</f>
        <v>・</v>
      </c>
      <c r="Q176" s="73">
        <f>VLOOKUP($B176,'参加申込一覧表(様式A-3)'!$B$68:$AK$267,$Q$22,FALSE)</f>
      </c>
      <c r="R176" s="81" t="str">
        <f>VLOOKUP($B176,'参加申込一覧表(様式A-3)'!$B$68:$AK$267,R$22,FALSE)</f>
        <v>　</v>
      </c>
      <c r="S176" s="81" t="str">
        <f>VLOOKUP($B176,'参加申込一覧表(様式A-3)'!$B$68:$AK$267,S$22,FALSE)</f>
        <v>　</v>
      </c>
      <c r="U176" s="83">
        <f>'参加申込一覧表(様式A-3)'!J$60</f>
      </c>
      <c r="V176" s="60">
        <v>30</v>
      </c>
      <c r="W176" s="73">
        <f>VLOOKUP($B176,'参加申込一覧表(様式A-3)'!$B$68:$AK$267,W$22,FALSE)</f>
        <v>0</v>
      </c>
      <c r="X176" s="60">
        <f t="shared" si="23"/>
        <v>12</v>
      </c>
      <c r="Y176" s="60">
        <f t="shared" si="24"/>
      </c>
      <c r="AC176" s="60">
        <f t="shared" si="25"/>
        <v>0</v>
      </c>
      <c r="AD176" s="60">
        <f t="shared" si="26"/>
        <v>0</v>
      </c>
      <c r="AE176" s="254">
        <f t="shared" si="28"/>
      </c>
    </row>
    <row r="177" spans="1:31" ht="13.5">
      <c r="A177" s="60">
        <v>152</v>
      </c>
      <c r="B177">
        <f>B176</f>
        <v>51</v>
      </c>
      <c r="C177" s="60">
        <f t="shared" si="27"/>
        <v>2</v>
      </c>
      <c r="D177" s="245">
        <f>VLOOKUP($B177,'参加申込一覧表(様式A-3)'!$B$68:$AK$267,D$23,FALSE)</f>
        <v>0</v>
      </c>
      <c r="E177" s="246">
        <f>IF(AE177="","",COUNTIF(AE$26:AE177,E$24))</f>
      </c>
      <c r="G177" s="73">
        <f>VLOOKUP($B177,'参加申込一覧表(様式A-3)'!$B$68:$AK$267,G$23,FALSE)</f>
        <v>0</v>
      </c>
      <c r="H177" s="60">
        <f t="shared" si="22"/>
      </c>
      <c r="I177" s="81">
        <f>VLOOKUP($B177,'参加申込一覧表(様式A-3)'!$B$68:$AK$267,I$23,FALSE)</f>
      </c>
      <c r="K177" s="73">
        <f>VLOOKUP($B177,'参加申込一覧表(様式A-3)'!$B$68:$AK$267,K$23,FALSE)</f>
        <v>0</v>
      </c>
      <c r="L177" s="81" t="str">
        <f>VLOOKUP($B177,'参加申込一覧表(様式A-3)'!$B$68:$AK$267,L$23,FALSE)</f>
        <v>・</v>
      </c>
      <c r="M177" s="81" t="str">
        <f>VLOOKUP($B177,'参加申込一覧表(様式A-3)'!$B$68:$AK$267,M$23,FALSE)</f>
        <v>・</v>
      </c>
      <c r="N177" s="81" t="str">
        <f>VLOOKUP($B177,'参加申込一覧表(様式A-3)'!$B$68:$AK$267,N$23,FALSE)</f>
        <v>・</v>
      </c>
      <c r="Q177" s="73">
        <f>VLOOKUP($B177,'参加申込一覧表(様式A-3)'!$B$68:$AK$267,Q$23,FALSE)</f>
      </c>
      <c r="R177" s="81" t="str">
        <f>VLOOKUP($B177,'参加申込一覧表(様式A-3)'!$B$68:$AK$267,R$23,FALSE)</f>
        <v>　</v>
      </c>
      <c r="S177" s="81" t="str">
        <f>VLOOKUP($B177,'参加申込一覧表(様式A-3)'!$B$68:$AK$267,S$23,FALSE)</f>
        <v>　</v>
      </c>
      <c r="U177" s="83">
        <f>'参加申込一覧表(様式A-3)'!J$60</f>
      </c>
      <c r="V177" s="60">
        <v>30</v>
      </c>
      <c r="W177" s="73">
        <f>VLOOKUP($B177,'参加申込一覧表(様式A-3)'!$B$68:$AK$267,W$23,FALSE)</f>
        <v>0</v>
      </c>
      <c r="X177" s="60">
        <f t="shared" si="23"/>
        <v>12</v>
      </c>
      <c r="Y177" s="60">
        <f t="shared" si="24"/>
      </c>
      <c r="AC177" s="60">
        <f t="shared" si="25"/>
        <v>0</v>
      </c>
      <c r="AD177" s="60">
        <f t="shared" si="26"/>
        <v>0</v>
      </c>
      <c r="AE177" s="254">
        <f t="shared" si="28"/>
      </c>
    </row>
    <row r="178" spans="1:31" ht="13.5">
      <c r="A178" s="60">
        <v>153</v>
      </c>
      <c r="B178">
        <f>B177</f>
        <v>51</v>
      </c>
      <c r="C178" s="60">
        <f t="shared" si="27"/>
        <v>3</v>
      </c>
      <c r="D178" s="245">
        <f>VLOOKUP($B178,'参加申込一覧表(様式A-3)'!$B$68:$AK$267,D$24,FALSE)</f>
        <v>0</v>
      </c>
      <c r="E178" s="246">
        <f>IF(AE178="","",COUNTIF(AE$26:AE178,E$24))</f>
      </c>
      <c r="G178" s="73">
        <f>VLOOKUP($B178,'参加申込一覧表(様式A-3)'!$B$68:$AK$267,G$24,FALSE)</f>
        <v>0</v>
      </c>
      <c r="H178" s="60">
        <f t="shared" si="22"/>
      </c>
      <c r="I178" s="81">
        <f>VLOOKUP($B178,'参加申込一覧表(様式A-3)'!$B$68:$AK$267,I$24,FALSE)</f>
      </c>
      <c r="K178" s="73">
        <f>VLOOKUP($B178,'参加申込一覧表(様式A-3)'!$B$68:$AK$267,K$24,FALSE)</f>
        <v>0</v>
      </c>
      <c r="L178" s="81" t="str">
        <f>VLOOKUP($B178,'参加申込一覧表(様式A-3)'!$B$68:$AK$267,L$24,FALSE)</f>
        <v>・</v>
      </c>
      <c r="M178" s="81" t="str">
        <f>VLOOKUP($B178,'参加申込一覧表(様式A-3)'!$B$68:$AK$267,M$24,FALSE)</f>
        <v>・</v>
      </c>
      <c r="N178" s="81" t="str">
        <f>VLOOKUP($B178,'参加申込一覧表(様式A-3)'!$B$68:$AK$267,N$24,FALSE)</f>
        <v>・</v>
      </c>
      <c r="Q178" s="73">
        <f>VLOOKUP($B178,'参加申込一覧表(様式A-3)'!$B$68:$AK$267,Q$24,FALSE)</f>
      </c>
      <c r="R178" s="81" t="str">
        <f>VLOOKUP($B178,'参加申込一覧表(様式A-3)'!$B$68:$AK$267,R$24,FALSE)</f>
        <v>　</v>
      </c>
      <c r="S178" s="81" t="str">
        <f>VLOOKUP($B178,'参加申込一覧表(様式A-3)'!$B$68:$AK$267,S$24,FALSE)</f>
        <v>　</v>
      </c>
      <c r="U178" s="83">
        <f>'参加申込一覧表(様式A-3)'!J$60</f>
      </c>
      <c r="V178" s="60">
        <v>30</v>
      </c>
      <c r="W178" s="73">
        <f>VLOOKUP($B178,'参加申込一覧表(様式A-3)'!$B$68:$AK$267,W$24,FALSE)</f>
        <v>0</v>
      </c>
      <c r="X178" s="60">
        <f t="shared" si="23"/>
        <v>12</v>
      </c>
      <c r="Y178" s="60">
        <f t="shared" si="24"/>
      </c>
      <c r="AC178" s="60">
        <f t="shared" si="25"/>
        <v>0</v>
      </c>
      <c r="AD178" s="60">
        <f t="shared" si="26"/>
        <v>0</v>
      </c>
      <c r="AE178" s="254">
        <f t="shared" si="28"/>
      </c>
    </row>
    <row r="179" spans="1:31" ht="13.5">
      <c r="A179" s="60">
        <v>154</v>
      </c>
      <c r="B179">
        <f>B176+1</f>
        <v>52</v>
      </c>
      <c r="C179" s="60">
        <f t="shared" si="27"/>
        <v>1</v>
      </c>
      <c r="D179" s="245">
        <f>VLOOKUP($B179,'参加申込一覧表(様式A-3)'!$B$68:$AK$267,D$22,FALSE)</f>
        <v>0</v>
      </c>
      <c r="E179" s="246">
        <f>IF(AE179="","",COUNTIF(AE$26:AE179,E$24))</f>
      </c>
      <c r="G179" s="73">
        <f>VLOOKUP($B179,'参加申込一覧表(様式A-3)'!$B$68:$AK$267,G$22,FALSE)</f>
        <v>0</v>
      </c>
      <c r="H179" s="60">
        <f t="shared" si="22"/>
      </c>
      <c r="I179" s="81">
        <f>VLOOKUP($B179,'参加申込一覧表(様式A-3)'!$B$68:$AK$267,I$22,FALSE)</f>
      </c>
      <c r="K179" s="73">
        <f>VLOOKUP($B179,'参加申込一覧表(様式A-3)'!$B$68:$AK$267,K$22,FALSE)</f>
        <v>0</v>
      </c>
      <c r="L179" s="81" t="str">
        <f>VLOOKUP($B179,'参加申込一覧表(様式A-3)'!$B$68:$AK$267,L$22,FALSE)</f>
        <v>・</v>
      </c>
      <c r="M179" s="81" t="str">
        <f>VLOOKUP($B179,'参加申込一覧表(様式A-3)'!$B$68:$AK$267,M$22,FALSE)</f>
        <v>・</v>
      </c>
      <c r="N179" s="81" t="str">
        <f>VLOOKUP($B179,'参加申込一覧表(様式A-3)'!$B$68:$AK$267,N$22,FALSE)</f>
        <v>・</v>
      </c>
      <c r="Q179" s="73">
        <f>VLOOKUP($B179,'参加申込一覧表(様式A-3)'!$B$68:$AK$267,$Q$22,FALSE)</f>
      </c>
      <c r="R179" s="81" t="str">
        <f>VLOOKUP($B179,'参加申込一覧表(様式A-3)'!$B$68:$AK$267,R$22,FALSE)</f>
        <v>　</v>
      </c>
      <c r="S179" s="81" t="str">
        <f>VLOOKUP($B179,'参加申込一覧表(様式A-3)'!$B$68:$AK$267,S$22,FALSE)</f>
        <v>　</v>
      </c>
      <c r="U179" s="83">
        <f>'参加申込一覧表(様式A-3)'!J$60</f>
      </c>
      <c r="V179" s="60">
        <v>30</v>
      </c>
      <c r="W179" s="73">
        <f>VLOOKUP($B179,'参加申込一覧表(様式A-3)'!$B$68:$AK$267,W$22,FALSE)</f>
        <v>0</v>
      </c>
      <c r="X179" s="60">
        <f t="shared" si="23"/>
        <v>12</v>
      </c>
      <c r="Y179" s="60">
        <f t="shared" si="24"/>
      </c>
      <c r="AC179" s="60">
        <f t="shared" si="25"/>
        <v>0</v>
      </c>
      <c r="AD179" s="60">
        <f t="shared" si="26"/>
        <v>0</v>
      </c>
      <c r="AE179" s="254">
        <f t="shared" si="28"/>
      </c>
    </row>
    <row r="180" spans="1:31" ht="13.5">
      <c r="A180" s="60">
        <v>155</v>
      </c>
      <c r="B180">
        <f>B179</f>
        <v>52</v>
      </c>
      <c r="C180" s="60">
        <f t="shared" si="27"/>
        <v>2</v>
      </c>
      <c r="D180" s="245">
        <f>VLOOKUP($B180,'参加申込一覧表(様式A-3)'!$B$68:$AK$267,D$23,FALSE)</f>
        <v>0</v>
      </c>
      <c r="E180" s="246">
        <f>IF(AE180="","",COUNTIF(AE$26:AE180,E$24))</f>
      </c>
      <c r="G180" s="73">
        <f>VLOOKUP($B180,'参加申込一覧表(様式A-3)'!$B$68:$AK$267,G$23,FALSE)</f>
        <v>0</v>
      </c>
      <c r="H180" s="60">
        <f t="shared" si="22"/>
      </c>
      <c r="I180" s="81">
        <f>VLOOKUP($B180,'参加申込一覧表(様式A-3)'!$B$68:$AK$267,I$23,FALSE)</f>
      </c>
      <c r="K180" s="73">
        <f>VLOOKUP($B180,'参加申込一覧表(様式A-3)'!$B$68:$AK$267,K$23,FALSE)</f>
        <v>0</v>
      </c>
      <c r="L180" s="81" t="str">
        <f>VLOOKUP($B180,'参加申込一覧表(様式A-3)'!$B$68:$AK$267,L$23,FALSE)</f>
        <v>・</v>
      </c>
      <c r="M180" s="81" t="str">
        <f>VLOOKUP($B180,'参加申込一覧表(様式A-3)'!$B$68:$AK$267,M$23,FALSE)</f>
        <v>・</v>
      </c>
      <c r="N180" s="81" t="str">
        <f>VLOOKUP($B180,'参加申込一覧表(様式A-3)'!$B$68:$AK$267,N$23,FALSE)</f>
        <v>・</v>
      </c>
      <c r="Q180" s="73">
        <f>VLOOKUP($B180,'参加申込一覧表(様式A-3)'!$B$68:$AK$267,Q$23,FALSE)</f>
      </c>
      <c r="R180" s="81" t="str">
        <f>VLOOKUP($B180,'参加申込一覧表(様式A-3)'!$B$68:$AK$267,R$23,FALSE)</f>
        <v>　</v>
      </c>
      <c r="S180" s="81" t="str">
        <f>VLOOKUP($B180,'参加申込一覧表(様式A-3)'!$B$68:$AK$267,S$23,FALSE)</f>
        <v>　</v>
      </c>
      <c r="U180" s="83">
        <f>'参加申込一覧表(様式A-3)'!J$60</f>
      </c>
      <c r="V180" s="60">
        <v>30</v>
      </c>
      <c r="W180" s="73">
        <f>VLOOKUP($B180,'参加申込一覧表(様式A-3)'!$B$68:$AK$267,W$23,FALSE)</f>
        <v>0</v>
      </c>
      <c r="X180" s="60">
        <f t="shared" si="23"/>
        <v>12</v>
      </c>
      <c r="Y180" s="60">
        <f t="shared" si="24"/>
      </c>
      <c r="AC180" s="60">
        <f t="shared" si="25"/>
        <v>0</v>
      </c>
      <c r="AD180" s="60">
        <f t="shared" si="26"/>
        <v>0</v>
      </c>
      <c r="AE180" s="254">
        <f t="shared" si="28"/>
      </c>
    </row>
    <row r="181" spans="1:31" ht="13.5">
      <c r="A181" s="60">
        <v>156</v>
      </c>
      <c r="B181">
        <f>B180</f>
        <v>52</v>
      </c>
      <c r="C181" s="60">
        <f t="shared" si="27"/>
        <v>3</v>
      </c>
      <c r="D181" s="245">
        <f>VLOOKUP($B181,'参加申込一覧表(様式A-3)'!$B$68:$AK$267,D$24,FALSE)</f>
        <v>0</v>
      </c>
      <c r="E181" s="246">
        <f>IF(AE181="","",COUNTIF(AE$26:AE181,E$24))</f>
      </c>
      <c r="G181" s="73">
        <f>VLOOKUP($B181,'参加申込一覧表(様式A-3)'!$B$68:$AK$267,G$24,FALSE)</f>
        <v>0</v>
      </c>
      <c r="H181" s="60">
        <f t="shared" si="22"/>
      </c>
      <c r="I181" s="81">
        <f>VLOOKUP($B181,'参加申込一覧表(様式A-3)'!$B$68:$AK$267,I$24,FALSE)</f>
      </c>
      <c r="K181" s="73">
        <f>VLOOKUP($B181,'参加申込一覧表(様式A-3)'!$B$68:$AK$267,K$24,FALSE)</f>
        <v>0</v>
      </c>
      <c r="L181" s="81" t="str">
        <f>VLOOKUP($B181,'参加申込一覧表(様式A-3)'!$B$68:$AK$267,L$24,FALSE)</f>
        <v>・</v>
      </c>
      <c r="M181" s="81" t="str">
        <f>VLOOKUP($B181,'参加申込一覧表(様式A-3)'!$B$68:$AK$267,M$24,FALSE)</f>
        <v>・</v>
      </c>
      <c r="N181" s="81" t="str">
        <f>VLOOKUP($B181,'参加申込一覧表(様式A-3)'!$B$68:$AK$267,N$24,FALSE)</f>
        <v>・</v>
      </c>
      <c r="Q181" s="73">
        <f>VLOOKUP($B181,'参加申込一覧表(様式A-3)'!$B$68:$AK$267,Q$24,FALSE)</f>
      </c>
      <c r="R181" s="81" t="str">
        <f>VLOOKUP($B181,'参加申込一覧表(様式A-3)'!$B$68:$AK$267,R$24,FALSE)</f>
        <v>　</v>
      </c>
      <c r="S181" s="81" t="str">
        <f>VLOOKUP($B181,'参加申込一覧表(様式A-3)'!$B$68:$AK$267,S$24,FALSE)</f>
        <v>　</v>
      </c>
      <c r="U181" s="83">
        <f>'参加申込一覧表(様式A-3)'!J$60</f>
      </c>
      <c r="V181" s="60">
        <v>30</v>
      </c>
      <c r="W181" s="73">
        <f>VLOOKUP($B181,'参加申込一覧表(様式A-3)'!$B$68:$AK$267,W$24,FALSE)</f>
        <v>0</v>
      </c>
      <c r="X181" s="60">
        <f t="shared" si="23"/>
        <v>12</v>
      </c>
      <c r="Y181" s="60">
        <f t="shared" si="24"/>
      </c>
      <c r="AC181" s="60">
        <f t="shared" si="25"/>
        <v>0</v>
      </c>
      <c r="AD181" s="60">
        <f t="shared" si="26"/>
        <v>0</v>
      </c>
      <c r="AE181" s="254">
        <f t="shared" si="28"/>
      </c>
    </row>
    <row r="182" spans="1:31" ht="13.5">
      <c r="A182" s="60">
        <v>157</v>
      </c>
      <c r="B182">
        <f>B179+1</f>
        <v>53</v>
      </c>
      <c r="C182" s="60">
        <f t="shared" si="27"/>
        <v>1</v>
      </c>
      <c r="D182" s="245">
        <f>VLOOKUP($B182,'参加申込一覧表(様式A-3)'!$B$68:$AK$267,D$22,FALSE)</f>
        <v>0</v>
      </c>
      <c r="E182" s="246">
        <f>IF(AE182="","",COUNTIF(AE$26:AE182,E$24))</f>
      </c>
      <c r="G182" s="73">
        <f>VLOOKUP($B182,'参加申込一覧表(様式A-3)'!$B$68:$AK$267,G$22,FALSE)</f>
        <v>0</v>
      </c>
      <c r="H182" s="60">
        <f t="shared" si="22"/>
      </c>
      <c r="I182" s="81">
        <f>VLOOKUP($B182,'参加申込一覧表(様式A-3)'!$B$68:$AK$267,I$22,FALSE)</f>
      </c>
      <c r="K182" s="73">
        <f>VLOOKUP($B182,'参加申込一覧表(様式A-3)'!$B$68:$AK$267,K$22,FALSE)</f>
        <v>0</v>
      </c>
      <c r="L182" s="81" t="str">
        <f>VLOOKUP($B182,'参加申込一覧表(様式A-3)'!$B$68:$AK$267,L$22,FALSE)</f>
        <v>・</v>
      </c>
      <c r="M182" s="81" t="str">
        <f>VLOOKUP($B182,'参加申込一覧表(様式A-3)'!$B$68:$AK$267,M$22,FALSE)</f>
        <v>・</v>
      </c>
      <c r="N182" s="81" t="str">
        <f>VLOOKUP($B182,'参加申込一覧表(様式A-3)'!$B$68:$AK$267,N$22,FALSE)</f>
        <v>・</v>
      </c>
      <c r="Q182" s="73">
        <f>VLOOKUP($B182,'参加申込一覧表(様式A-3)'!$B$68:$AK$267,$Q$22,FALSE)</f>
      </c>
      <c r="R182" s="81" t="str">
        <f>VLOOKUP($B182,'参加申込一覧表(様式A-3)'!$B$68:$AK$267,R$22,FALSE)</f>
        <v>　</v>
      </c>
      <c r="S182" s="81" t="str">
        <f>VLOOKUP($B182,'参加申込一覧表(様式A-3)'!$B$68:$AK$267,S$22,FALSE)</f>
        <v>　</v>
      </c>
      <c r="U182" s="83">
        <f>'参加申込一覧表(様式A-3)'!J$60</f>
      </c>
      <c r="V182" s="60">
        <v>30</v>
      </c>
      <c r="W182" s="73">
        <f>VLOOKUP($B182,'参加申込一覧表(様式A-3)'!$B$68:$AK$267,W$22,FALSE)</f>
        <v>0</v>
      </c>
      <c r="X182" s="60">
        <f t="shared" si="23"/>
        <v>12</v>
      </c>
      <c r="Y182" s="60">
        <f t="shared" si="24"/>
      </c>
      <c r="AC182" s="60">
        <f t="shared" si="25"/>
        <v>0</v>
      </c>
      <c r="AD182" s="60">
        <f t="shared" si="26"/>
        <v>0</v>
      </c>
      <c r="AE182" s="254">
        <f t="shared" si="28"/>
      </c>
    </row>
    <row r="183" spans="1:31" ht="13.5">
      <c r="A183" s="60">
        <v>158</v>
      </c>
      <c r="B183">
        <f>B182</f>
        <v>53</v>
      </c>
      <c r="C183" s="60">
        <f t="shared" si="27"/>
        <v>2</v>
      </c>
      <c r="D183" s="245">
        <f>VLOOKUP($B183,'参加申込一覧表(様式A-3)'!$B$68:$AK$267,D$23,FALSE)</f>
        <v>0</v>
      </c>
      <c r="E183" s="246">
        <f>IF(AE183="","",COUNTIF(AE$26:AE183,E$24))</f>
      </c>
      <c r="G183" s="73">
        <f>VLOOKUP($B183,'参加申込一覧表(様式A-3)'!$B$68:$AK$267,G$23,FALSE)</f>
        <v>0</v>
      </c>
      <c r="H183" s="60">
        <f t="shared" si="22"/>
      </c>
      <c r="I183" s="81">
        <f>VLOOKUP($B183,'参加申込一覧表(様式A-3)'!$B$68:$AK$267,I$23,FALSE)</f>
      </c>
      <c r="K183" s="73">
        <f>VLOOKUP($B183,'参加申込一覧表(様式A-3)'!$B$68:$AK$267,K$23,FALSE)</f>
        <v>0</v>
      </c>
      <c r="L183" s="81" t="str">
        <f>VLOOKUP($B183,'参加申込一覧表(様式A-3)'!$B$68:$AK$267,L$23,FALSE)</f>
        <v>・</v>
      </c>
      <c r="M183" s="81" t="str">
        <f>VLOOKUP($B183,'参加申込一覧表(様式A-3)'!$B$68:$AK$267,M$23,FALSE)</f>
        <v>・</v>
      </c>
      <c r="N183" s="81" t="str">
        <f>VLOOKUP($B183,'参加申込一覧表(様式A-3)'!$B$68:$AK$267,N$23,FALSE)</f>
        <v>・</v>
      </c>
      <c r="Q183" s="73">
        <f>VLOOKUP($B183,'参加申込一覧表(様式A-3)'!$B$68:$AK$267,Q$23,FALSE)</f>
      </c>
      <c r="R183" s="81" t="str">
        <f>VLOOKUP($B183,'参加申込一覧表(様式A-3)'!$B$68:$AK$267,R$23,FALSE)</f>
        <v>　</v>
      </c>
      <c r="S183" s="81" t="str">
        <f>VLOOKUP($B183,'参加申込一覧表(様式A-3)'!$B$68:$AK$267,S$23,FALSE)</f>
        <v>　</v>
      </c>
      <c r="U183" s="83">
        <f>'参加申込一覧表(様式A-3)'!J$60</f>
      </c>
      <c r="V183" s="60">
        <v>30</v>
      </c>
      <c r="W183" s="73">
        <f>VLOOKUP($B183,'参加申込一覧表(様式A-3)'!$B$68:$AK$267,W$23,FALSE)</f>
        <v>0</v>
      </c>
      <c r="X183" s="60">
        <f t="shared" si="23"/>
        <v>12</v>
      </c>
      <c r="Y183" s="60">
        <f t="shared" si="24"/>
      </c>
      <c r="AC183" s="60">
        <f t="shared" si="25"/>
        <v>0</v>
      </c>
      <c r="AD183" s="60">
        <f t="shared" si="26"/>
        <v>0</v>
      </c>
      <c r="AE183" s="254">
        <f t="shared" si="28"/>
      </c>
    </row>
    <row r="184" spans="1:31" ht="13.5">
      <c r="A184" s="60">
        <v>159</v>
      </c>
      <c r="B184">
        <f>B183</f>
        <v>53</v>
      </c>
      <c r="C184" s="60">
        <f t="shared" si="27"/>
        <v>3</v>
      </c>
      <c r="D184" s="245">
        <f>VLOOKUP($B184,'参加申込一覧表(様式A-3)'!$B$68:$AK$267,D$24,FALSE)</f>
        <v>0</v>
      </c>
      <c r="E184" s="246">
        <f>IF(AE184="","",COUNTIF(AE$26:AE184,E$24))</f>
      </c>
      <c r="G184" s="73">
        <f>VLOOKUP($B184,'参加申込一覧表(様式A-3)'!$B$68:$AK$267,G$24,FALSE)</f>
        <v>0</v>
      </c>
      <c r="H184" s="60">
        <f t="shared" si="22"/>
      </c>
      <c r="I184" s="81">
        <f>VLOOKUP($B184,'参加申込一覧表(様式A-3)'!$B$68:$AK$267,I$24,FALSE)</f>
      </c>
      <c r="K184" s="73">
        <f>VLOOKUP($B184,'参加申込一覧表(様式A-3)'!$B$68:$AK$267,K$24,FALSE)</f>
        <v>0</v>
      </c>
      <c r="L184" s="81" t="str">
        <f>VLOOKUP($B184,'参加申込一覧表(様式A-3)'!$B$68:$AK$267,L$24,FALSE)</f>
        <v>・</v>
      </c>
      <c r="M184" s="81" t="str">
        <f>VLOOKUP($B184,'参加申込一覧表(様式A-3)'!$B$68:$AK$267,M$24,FALSE)</f>
        <v>・</v>
      </c>
      <c r="N184" s="81" t="str">
        <f>VLOOKUP($B184,'参加申込一覧表(様式A-3)'!$B$68:$AK$267,N$24,FALSE)</f>
        <v>・</v>
      </c>
      <c r="Q184" s="73">
        <f>VLOOKUP($B184,'参加申込一覧表(様式A-3)'!$B$68:$AK$267,Q$24,FALSE)</f>
      </c>
      <c r="R184" s="81" t="str">
        <f>VLOOKUP($B184,'参加申込一覧表(様式A-3)'!$B$68:$AK$267,R$24,FALSE)</f>
        <v>　</v>
      </c>
      <c r="S184" s="81" t="str">
        <f>VLOOKUP($B184,'参加申込一覧表(様式A-3)'!$B$68:$AK$267,S$24,FALSE)</f>
        <v>　</v>
      </c>
      <c r="U184" s="83">
        <f>'参加申込一覧表(様式A-3)'!J$60</f>
      </c>
      <c r="V184" s="60">
        <v>30</v>
      </c>
      <c r="W184" s="73">
        <f>VLOOKUP($B184,'参加申込一覧表(様式A-3)'!$B$68:$AK$267,W$24,FALSE)</f>
        <v>0</v>
      </c>
      <c r="X184" s="60">
        <f t="shared" si="23"/>
        <v>12</v>
      </c>
      <c r="Y184" s="60">
        <f t="shared" si="24"/>
      </c>
      <c r="AC184" s="60">
        <f t="shared" si="25"/>
        <v>0</v>
      </c>
      <c r="AD184" s="60">
        <f t="shared" si="26"/>
        <v>0</v>
      </c>
      <c r="AE184" s="254">
        <f t="shared" si="28"/>
      </c>
    </row>
    <row r="185" spans="1:31" ht="13.5">
      <c r="A185" s="60">
        <v>160</v>
      </c>
      <c r="B185">
        <f>B182+1</f>
        <v>54</v>
      </c>
      <c r="C185" s="60">
        <f t="shared" si="27"/>
        <v>1</v>
      </c>
      <c r="D185" s="245">
        <f>VLOOKUP($B185,'参加申込一覧表(様式A-3)'!$B$68:$AK$267,D$22,FALSE)</f>
        <v>0</v>
      </c>
      <c r="E185" s="246">
        <f>IF(AE185="","",COUNTIF(AE$26:AE185,E$24))</f>
      </c>
      <c r="G185" s="73">
        <f>VLOOKUP($B185,'参加申込一覧表(様式A-3)'!$B$68:$AK$267,G$22,FALSE)</f>
        <v>0</v>
      </c>
      <c r="H185" s="60">
        <f t="shared" si="22"/>
      </c>
      <c r="I185" s="81">
        <f>VLOOKUP($B185,'参加申込一覧表(様式A-3)'!$B$68:$AK$267,I$22,FALSE)</f>
      </c>
      <c r="K185" s="73">
        <f>VLOOKUP($B185,'参加申込一覧表(様式A-3)'!$B$68:$AK$267,K$22,FALSE)</f>
        <v>0</v>
      </c>
      <c r="L185" s="81" t="str">
        <f>VLOOKUP($B185,'参加申込一覧表(様式A-3)'!$B$68:$AK$267,L$22,FALSE)</f>
        <v>・</v>
      </c>
      <c r="M185" s="81" t="str">
        <f>VLOOKUP($B185,'参加申込一覧表(様式A-3)'!$B$68:$AK$267,M$22,FALSE)</f>
        <v>・</v>
      </c>
      <c r="N185" s="81" t="str">
        <f>VLOOKUP($B185,'参加申込一覧表(様式A-3)'!$B$68:$AK$267,N$22,FALSE)</f>
        <v>・</v>
      </c>
      <c r="Q185" s="73">
        <f>VLOOKUP($B185,'参加申込一覧表(様式A-3)'!$B$68:$AK$267,$Q$22,FALSE)</f>
      </c>
      <c r="R185" s="81" t="str">
        <f>VLOOKUP($B185,'参加申込一覧表(様式A-3)'!$B$68:$AK$267,R$22,FALSE)</f>
        <v>　</v>
      </c>
      <c r="S185" s="81" t="str">
        <f>VLOOKUP($B185,'参加申込一覧表(様式A-3)'!$B$68:$AK$267,S$22,FALSE)</f>
        <v>　</v>
      </c>
      <c r="U185" s="83">
        <f>'参加申込一覧表(様式A-3)'!J$60</f>
      </c>
      <c r="V185" s="60">
        <v>30</v>
      </c>
      <c r="W185" s="73">
        <f>VLOOKUP($B185,'参加申込一覧表(様式A-3)'!$B$68:$AK$267,W$22,FALSE)</f>
        <v>0</v>
      </c>
      <c r="X185" s="60">
        <f t="shared" si="23"/>
        <v>12</v>
      </c>
      <c r="Y185" s="60">
        <f t="shared" si="24"/>
      </c>
      <c r="AC185" s="60">
        <f t="shared" si="25"/>
        <v>0</v>
      </c>
      <c r="AD185" s="60">
        <f t="shared" si="26"/>
        <v>0</v>
      </c>
      <c r="AE185" s="254">
        <f t="shared" si="28"/>
      </c>
    </row>
    <row r="186" spans="1:31" ht="13.5">
      <c r="A186" s="60">
        <v>161</v>
      </c>
      <c r="B186">
        <f>B185</f>
        <v>54</v>
      </c>
      <c r="C186" s="60">
        <f t="shared" si="27"/>
        <v>2</v>
      </c>
      <c r="D186" s="245">
        <f>VLOOKUP($B186,'参加申込一覧表(様式A-3)'!$B$68:$AK$267,D$23,FALSE)</f>
        <v>0</v>
      </c>
      <c r="E186" s="246">
        <f>IF(AE186="","",COUNTIF(AE$26:AE186,E$24))</f>
      </c>
      <c r="G186" s="73">
        <f>VLOOKUP($B186,'参加申込一覧表(様式A-3)'!$B$68:$AK$267,G$23,FALSE)</f>
        <v>0</v>
      </c>
      <c r="H186" s="60">
        <f t="shared" si="22"/>
      </c>
      <c r="I186" s="81">
        <f>VLOOKUP($B186,'参加申込一覧表(様式A-3)'!$B$68:$AK$267,I$23,FALSE)</f>
      </c>
      <c r="K186" s="73">
        <f>VLOOKUP($B186,'参加申込一覧表(様式A-3)'!$B$68:$AK$267,K$23,FALSE)</f>
        <v>0</v>
      </c>
      <c r="L186" s="81" t="str">
        <f>VLOOKUP($B186,'参加申込一覧表(様式A-3)'!$B$68:$AK$267,L$23,FALSE)</f>
        <v>・</v>
      </c>
      <c r="M186" s="81" t="str">
        <f>VLOOKUP($B186,'参加申込一覧表(様式A-3)'!$B$68:$AK$267,M$23,FALSE)</f>
        <v>・</v>
      </c>
      <c r="N186" s="81" t="str">
        <f>VLOOKUP($B186,'参加申込一覧表(様式A-3)'!$B$68:$AK$267,N$23,FALSE)</f>
        <v>・</v>
      </c>
      <c r="Q186" s="73">
        <f>VLOOKUP($B186,'参加申込一覧表(様式A-3)'!$B$68:$AK$267,Q$23,FALSE)</f>
      </c>
      <c r="R186" s="81" t="str">
        <f>VLOOKUP($B186,'参加申込一覧表(様式A-3)'!$B$68:$AK$267,R$23,FALSE)</f>
        <v>　</v>
      </c>
      <c r="S186" s="81" t="str">
        <f>VLOOKUP($B186,'参加申込一覧表(様式A-3)'!$B$68:$AK$267,S$23,FALSE)</f>
        <v>　</v>
      </c>
      <c r="U186" s="83">
        <f>'参加申込一覧表(様式A-3)'!J$60</f>
      </c>
      <c r="V186" s="60">
        <v>30</v>
      </c>
      <c r="W186" s="73">
        <f>VLOOKUP($B186,'参加申込一覧表(様式A-3)'!$B$68:$AK$267,W$23,FALSE)</f>
        <v>0</v>
      </c>
      <c r="X186" s="60">
        <f t="shared" si="23"/>
        <v>12</v>
      </c>
      <c r="Y186" s="60">
        <f t="shared" si="24"/>
      </c>
      <c r="AC186" s="60">
        <f t="shared" si="25"/>
        <v>0</v>
      </c>
      <c r="AD186" s="60">
        <f t="shared" si="26"/>
        <v>0</v>
      </c>
      <c r="AE186" s="254">
        <f t="shared" si="28"/>
      </c>
    </row>
    <row r="187" spans="1:31" ht="13.5">
      <c r="A187" s="60">
        <v>162</v>
      </c>
      <c r="B187">
        <f>B186</f>
        <v>54</v>
      </c>
      <c r="C187" s="60">
        <f t="shared" si="27"/>
        <v>3</v>
      </c>
      <c r="D187" s="245">
        <f>VLOOKUP($B187,'参加申込一覧表(様式A-3)'!$B$68:$AK$267,D$24,FALSE)</f>
        <v>0</v>
      </c>
      <c r="E187" s="246">
        <f>IF(AE187="","",COUNTIF(AE$26:AE187,E$24))</f>
      </c>
      <c r="G187" s="73">
        <f>VLOOKUP($B187,'参加申込一覧表(様式A-3)'!$B$68:$AK$267,G$24,FALSE)</f>
        <v>0</v>
      </c>
      <c r="H187" s="60">
        <f t="shared" si="22"/>
      </c>
      <c r="I187" s="81">
        <f>VLOOKUP($B187,'参加申込一覧表(様式A-3)'!$B$68:$AK$267,I$24,FALSE)</f>
      </c>
      <c r="K187" s="73">
        <f>VLOOKUP($B187,'参加申込一覧表(様式A-3)'!$B$68:$AK$267,K$24,FALSE)</f>
        <v>0</v>
      </c>
      <c r="L187" s="81" t="str">
        <f>VLOOKUP($B187,'参加申込一覧表(様式A-3)'!$B$68:$AK$267,L$24,FALSE)</f>
        <v>・</v>
      </c>
      <c r="M187" s="81" t="str">
        <f>VLOOKUP($B187,'参加申込一覧表(様式A-3)'!$B$68:$AK$267,M$24,FALSE)</f>
        <v>・</v>
      </c>
      <c r="N187" s="81" t="str">
        <f>VLOOKUP($B187,'参加申込一覧表(様式A-3)'!$B$68:$AK$267,N$24,FALSE)</f>
        <v>・</v>
      </c>
      <c r="Q187" s="73">
        <f>VLOOKUP($B187,'参加申込一覧表(様式A-3)'!$B$68:$AK$267,Q$24,FALSE)</f>
      </c>
      <c r="R187" s="81" t="str">
        <f>VLOOKUP($B187,'参加申込一覧表(様式A-3)'!$B$68:$AK$267,R$24,FALSE)</f>
        <v>　</v>
      </c>
      <c r="S187" s="81" t="str">
        <f>VLOOKUP($B187,'参加申込一覧表(様式A-3)'!$B$68:$AK$267,S$24,FALSE)</f>
        <v>　</v>
      </c>
      <c r="U187" s="83">
        <f>'参加申込一覧表(様式A-3)'!J$60</f>
      </c>
      <c r="V187" s="60">
        <v>30</v>
      </c>
      <c r="W187" s="73">
        <f>VLOOKUP($B187,'参加申込一覧表(様式A-3)'!$B$68:$AK$267,W$24,FALSE)</f>
        <v>0</v>
      </c>
      <c r="X187" s="60">
        <f t="shared" si="23"/>
        <v>12</v>
      </c>
      <c r="Y187" s="60">
        <f t="shared" si="24"/>
      </c>
      <c r="AC187" s="60">
        <f t="shared" si="25"/>
        <v>0</v>
      </c>
      <c r="AD187" s="60">
        <f t="shared" si="26"/>
        <v>0</v>
      </c>
      <c r="AE187" s="254">
        <f t="shared" si="28"/>
      </c>
    </row>
    <row r="188" spans="1:31" ht="13.5">
      <c r="A188" s="60">
        <v>163</v>
      </c>
      <c r="B188">
        <f>B185+1</f>
        <v>55</v>
      </c>
      <c r="C188" s="60">
        <f t="shared" si="27"/>
        <v>1</v>
      </c>
      <c r="D188" s="245">
        <f>VLOOKUP($B188,'参加申込一覧表(様式A-3)'!$B$68:$AK$267,D$22,FALSE)</f>
        <v>0</v>
      </c>
      <c r="E188" s="246">
        <f>IF(AE188="","",COUNTIF(AE$26:AE188,E$24))</f>
      </c>
      <c r="G188" s="73">
        <f>VLOOKUP($B188,'参加申込一覧表(様式A-3)'!$B$68:$AK$267,G$22,FALSE)</f>
        <v>0</v>
      </c>
      <c r="H188" s="60">
        <f t="shared" si="22"/>
      </c>
      <c r="I188" s="81">
        <f>VLOOKUP($B188,'参加申込一覧表(様式A-3)'!$B$68:$AK$267,I$22,FALSE)</f>
      </c>
      <c r="K188" s="73">
        <f>VLOOKUP($B188,'参加申込一覧表(様式A-3)'!$B$68:$AK$267,K$22,FALSE)</f>
        <v>0</v>
      </c>
      <c r="L188" s="81" t="str">
        <f>VLOOKUP($B188,'参加申込一覧表(様式A-3)'!$B$68:$AK$267,L$22,FALSE)</f>
        <v>・</v>
      </c>
      <c r="M188" s="81" t="str">
        <f>VLOOKUP($B188,'参加申込一覧表(様式A-3)'!$B$68:$AK$267,M$22,FALSE)</f>
        <v>・</v>
      </c>
      <c r="N188" s="81" t="str">
        <f>VLOOKUP($B188,'参加申込一覧表(様式A-3)'!$B$68:$AK$267,N$22,FALSE)</f>
        <v>・</v>
      </c>
      <c r="Q188" s="73">
        <f>VLOOKUP($B188,'参加申込一覧表(様式A-3)'!$B$68:$AK$267,$Q$22,FALSE)</f>
      </c>
      <c r="R188" s="81" t="str">
        <f>VLOOKUP($B188,'参加申込一覧表(様式A-3)'!$B$68:$AK$267,R$22,FALSE)</f>
        <v>　</v>
      </c>
      <c r="S188" s="81" t="str">
        <f>VLOOKUP($B188,'参加申込一覧表(様式A-3)'!$B$68:$AK$267,S$22,FALSE)</f>
        <v>　</v>
      </c>
      <c r="U188" s="83">
        <f>'参加申込一覧表(様式A-3)'!J$60</f>
      </c>
      <c r="V188" s="60">
        <v>30</v>
      </c>
      <c r="W188" s="73">
        <f>VLOOKUP($B188,'参加申込一覧表(様式A-3)'!$B$68:$AK$267,W$22,FALSE)</f>
        <v>0</v>
      </c>
      <c r="X188" s="60">
        <f t="shared" si="23"/>
        <v>12</v>
      </c>
      <c r="Y188" s="60">
        <f t="shared" si="24"/>
      </c>
      <c r="AC188" s="60">
        <f t="shared" si="25"/>
        <v>0</v>
      </c>
      <c r="AD188" s="60">
        <f t="shared" si="26"/>
        <v>0</v>
      </c>
      <c r="AE188" s="254">
        <f t="shared" si="28"/>
      </c>
    </row>
    <row r="189" spans="1:31" ht="13.5">
      <c r="A189" s="60">
        <v>164</v>
      </c>
      <c r="B189">
        <f>B188</f>
        <v>55</v>
      </c>
      <c r="C189" s="60">
        <f t="shared" si="27"/>
        <v>2</v>
      </c>
      <c r="D189" s="245">
        <f>VLOOKUP($B189,'参加申込一覧表(様式A-3)'!$B$68:$AK$267,D$23,FALSE)</f>
        <v>0</v>
      </c>
      <c r="E189" s="246">
        <f>IF(AE189="","",COUNTIF(AE$26:AE189,E$24))</f>
      </c>
      <c r="G189" s="73">
        <f>VLOOKUP($B189,'参加申込一覧表(様式A-3)'!$B$68:$AK$267,G$23,FALSE)</f>
        <v>0</v>
      </c>
      <c r="H189" s="60">
        <f t="shared" si="22"/>
      </c>
      <c r="I189" s="81">
        <f>VLOOKUP($B189,'参加申込一覧表(様式A-3)'!$B$68:$AK$267,I$23,FALSE)</f>
      </c>
      <c r="K189" s="73">
        <f>VLOOKUP($B189,'参加申込一覧表(様式A-3)'!$B$68:$AK$267,K$23,FALSE)</f>
        <v>0</v>
      </c>
      <c r="L189" s="81" t="str">
        <f>VLOOKUP($B189,'参加申込一覧表(様式A-3)'!$B$68:$AK$267,L$23,FALSE)</f>
        <v>・</v>
      </c>
      <c r="M189" s="81" t="str">
        <f>VLOOKUP($B189,'参加申込一覧表(様式A-3)'!$B$68:$AK$267,M$23,FALSE)</f>
        <v>・</v>
      </c>
      <c r="N189" s="81" t="str">
        <f>VLOOKUP($B189,'参加申込一覧表(様式A-3)'!$B$68:$AK$267,N$23,FALSE)</f>
        <v>・</v>
      </c>
      <c r="Q189" s="73">
        <f>VLOOKUP($B189,'参加申込一覧表(様式A-3)'!$B$68:$AK$267,Q$23,FALSE)</f>
      </c>
      <c r="R189" s="81" t="str">
        <f>VLOOKUP($B189,'参加申込一覧表(様式A-3)'!$B$68:$AK$267,R$23,FALSE)</f>
        <v>　</v>
      </c>
      <c r="S189" s="81" t="str">
        <f>VLOOKUP($B189,'参加申込一覧表(様式A-3)'!$B$68:$AK$267,S$23,FALSE)</f>
        <v>　</v>
      </c>
      <c r="U189" s="83">
        <f>'参加申込一覧表(様式A-3)'!J$60</f>
      </c>
      <c r="V189" s="60">
        <v>30</v>
      </c>
      <c r="W189" s="73">
        <f>VLOOKUP($B189,'参加申込一覧表(様式A-3)'!$B$68:$AK$267,W$23,FALSE)</f>
        <v>0</v>
      </c>
      <c r="X189" s="60">
        <f t="shared" si="23"/>
        <v>12</v>
      </c>
      <c r="Y189" s="60">
        <f t="shared" si="24"/>
      </c>
      <c r="AC189" s="60">
        <f t="shared" si="25"/>
        <v>0</v>
      </c>
      <c r="AD189" s="60">
        <f t="shared" si="26"/>
        <v>0</v>
      </c>
      <c r="AE189" s="254">
        <f t="shared" si="28"/>
      </c>
    </row>
    <row r="190" spans="1:31" ht="13.5">
      <c r="A190" s="60">
        <v>165</v>
      </c>
      <c r="B190">
        <f>B189</f>
        <v>55</v>
      </c>
      <c r="C190" s="60">
        <f t="shared" si="27"/>
        <v>3</v>
      </c>
      <c r="D190" s="245">
        <f>VLOOKUP($B190,'参加申込一覧表(様式A-3)'!$B$68:$AK$267,D$24,FALSE)</f>
        <v>0</v>
      </c>
      <c r="E190" s="246">
        <f>IF(AE190="","",COUNTIF(AE$26:AE190,E$24))</f>
      </c>
      <c r="G190" s="73">
        <f>VLOOKUP($B190,'参加申込一覧表(様式A-3)'!$B$68:$AK$267,G$24,FALSE)</f>
        <v>0</v>
      </c>
      <c r="H190" s="60">
        <f t="shared" si="22"/>
      </c>
      <c r="I190" s="81">
        <f>VLOOKUP($B190,'参加申込一覧表(様式A-3)'!$B$68:$AK$267,I$24,FALSE)</f>
      </c>
      <c r="K190" s="73">
        <f>VLOOKUP($B190,'参加申込一覧表(様式A-3)'!$B$68:$AK$267,K$24,FALSE)</f>
        <v>0</v>
      </c>
      <c r="L190" s="81" t="str">
        <f>VLOOKUP($B190,'参加申込一覧表(様式A-3)'!$B$68:$AK$267,L$24,FALSE)</f>
        <v>・</v>
      </c>
      <c r="M190" s="81" t="str">
        <f>VLOOKUP($B190,'参加申込一覧表(様式A-3)'!$B$68:$AK$267,M$24,FALSE)</f>
        <v>・</v>
      </c>
      <c r="N190" s="81" t="str">
        <f>VLOOKUP($B190,'参加申込一覧表(様式A-3)'!$B$68:$AK$267,N$24,FALSE)</f>
        <v>・</v>
      </c>
      <c r="Q190" s="73">
        <f>VLOOKUP($B190,'参加申込一覧表(様式A-3)'!$B$68:$AK$267,Q$24,FALSE)</f>
      </c>
      <c r="R190" s="81" t="str">
        <f>VLOOKUP($B190,'参加申込一覧表(様式A-3)'!$B$68:$AK$267,R$24,FALSE)</f>
        <v>　</v>
      </c>
      <c r="S190" s="81" t="str">
        <f>VLOOKUP($B190,'参加申込一覧表(様式A-3)'!$B$68:$AK$267,S$24,FALSE)</f>
        <v>　</v>
      </c>
      <c r="U190" s="83">
        <f>'参加申込一覧表(様式A-3)'!J$60</f>
      </c>
      <c r="V190" s="60">
        <v>30</v>
      </c>
      <c r="W190" s="73">
        <f>VLOOKUP($B190,'参加申込一覧表(様式A-3)'!$B$68:$AK$267,W$24,FALSE)</f>
        <v>0</v>
      </c>
      <c r="X190" s="60">
        <f t="shared" si="23"/>
        <v>12</v>
      </c>
      <c r="Y190" s="60">
        <f t="shared" si="24"/>
      </c>
      <c r="AC190" s="60">
        <f t="shared" si="25"/>
        <v>0</v>
      </c>
      <c r="AD190" s="60">
        <f t="shared" si="26"/>
        <v>0</v>
      </c>
      <c r="AE190" s="254">
        <f t="shared" si="28"/>
      </c>
    </row>
    <row r="191" spans="1:31" ht="13.5">
      <c r="A191" s="60">
        <v>166</v>
      </c>
      <c r="B191">
        <f>B188+1</f>
        <v>56</v>
      </c>
      <c r="C191" s="60">
        <f t="shared" si="27"/>
        <v>1</v>
      </c>
      <c r="D191" s="245">
        <f>VLOOKUP($B191,'参加申込一覧表(様式A-3)'!$B$68:$AK$267,D$22,FALSE)</f>
        <v>0</v>
      </c>
      <c r="E191" s="246">
        <f>IF(AE191="","",COUNTIF(AE$26:AE191,E$24))</f>
      </c>
      <c r="G191" s="73">
        <f>VLOOKUP($B191,'参加申込一覧表(様式A-3)'!$B$68:$AK$267,G$22,FALSE)</f>
        <v>0</v>
      </c>
      <c r="H191" s="60">
        <f t="shared" si="22"/>
      </c>
      <c r="I191" s="81">
        <f>VLOOKUP($B191,'参加申込一覧表(様式A-3)'!$B$68:$AK$267,I$22,FALSE)</f>
      </c>
      <c r="K191" s="73">
        <f>VLOOKUP($B191,'参加申込一覧表(様式A-3)'!$B$68:$AK$267,K$22,FALSE)</f>
        <v>0</v>
      </c>
      <c r="L191" s="81" t="str">
        <f>VLOOKUP($B191,'参加申込一覧表(様式A-3)'!$B$68:$AK$267,L$22,FALSE)</f>
        <v>・</v>
      </c>
      <c r="M191" s="81" t="str">
        <f>VLOOKUP($B191,'参加申込一覧表(様式A-3)'!$B$68:$AK$267,M$22,FALSE)</f>
        <v>・</v>
      </c>
      <c r="N191" s="81" t="str">
        <f>VLOOKUP($B191,'参加申込一覧表(様式A-3)'!$B$68:$AK$267,N$22,FALSE)</f>
        <v>・</v>
      </c>
      <c r="Q191" s="73">
        <f>VLOOKUP($B191,'参加申込一覧表(様式A-3)'!$B$68:$AK$267,$Q$22,FALSE)</f>
      </c>
      <c r="R191" s="81" t="str">
        <f>VLOOKUP($B191,'参加申込一覧表(様式A-3)'!$B$68:$AK$267,R$22,FALSE)</f>
        <v>　</v>
      </c>
      <c r="S191" s="81" t="str">
        <f>VLOOKUP($B191,'参加申込一覧表(様式A-3)'!$B$68:$AK$267,S$22,FALSE)</f>
        <v>　</v>
      </c>
      <c r="U191" s="83">
        <f>'参加申込一覧表(様式A-3)'!J$60</f>
      </c>
      <c r="V191" s="60">
        <v>30</v>
      </c>
      <c r="W191" s="73">
        <f>VLOOKUP($B191,'参加申込一覧表(様式A-3)'!$B$68:$AK$267,W$22,FALSE)</f>
        <v>0</v>
      </c>
      <c r="X191" s="60">
        <f t="shared" si="23"/>
        <v>12</v>
      </c>
      <c r="Y191" s="60">
        <f t="shared" si="24"/>
      </c>
      <c r="AC191" s="60">
        <f t="shared" si="25"/>
        <v>0</v>
      </c>
      <c r="AD191" s="60">
        <f t="shared" si="26"/>
        <v>0</v>
      </c>
      <c r="AE191" s="254">
        <f t="shared" si="28"/>
      </c>
    </row>
    <row r="192" spans="1:31" ht="13.5">
      <c r="A192" s="60">
        <v>167</v>
      </c>
      <c r="B192">
        <f>B191</f>
        <v>56</v>
      </c>
      <c r="C192" s="60">
        <f t="shared" si="27"/>
        <v>2</v>
      </c>
      <c r="D192" s="245">
        <f>VLOOKUP($B192,'参加申込一覧表(様式A-3)'!$B$68:$AK$267,D$23,FALSE)</f>
        <v>0</v>
      </c>
      <c r="E192" s="246">
        <f>IF(AE192="","",COUNTIF(AE$26:AE192,E$24))</f>
      </c>
      <c r="G192" s="73">
        <f>VLOOKUP($B192,'参加申込一覧表(様式A-3)'!$B$68:$AK$267,G$23,FALSE)</f>
        <v>0</v>
      </c>
      <c r="H192" s="60">
        <f t="shared" si="22"/>
      </c>
      <c r="I192" s="81">
        <f>VLOOKUP($B192,'参加申込一覧表(様式A-3)'!$B$68:$AK$267,I$23,FALSE)</f>
      </c>
      <c r="K192" s="73">
        <f>VLOOKUP($B192,'参加申込一覧表(様式A-3)'!$B$68:$AK$267,K$23,FALSE)</f>
        <v>0</v>
      </c>
      <c r="L192" s="81" t="str">
        <f>VLOOKUP($B192,'参加申込一覧表(様式A-3)'!$B$68:$AK$267,L$23,FALSE)</f>
        <v>・</v>
      </c>
      <c r="M192" s="81" t="str">
        <f>VLOOKUP($B192,'参加申込一覧表(様式A-3)'!$B$68:$AK$267,M$23,FALSE)</f>
        <v>・</v>
      </c>
      <c r="N192" s="81" t="str">
        <f>VLOOKUP($B192,'参加申込一覧表(様式A-3)'!$B$68:$AK$267,N$23,FALSE)</f>
        <v>・</v>
      </c>
      <c r="Q192" s="73">
        <f>VLOOKUP($B192,'参加申込一覧表(様式A-3)'!$B$68:$AK$267,Q$23,FALSE)</f>
      </c>
      <c r="R192" s="81" t="str">
        <f>VLOOKUP($B192,'参加申込一覧表(様式A-3)'!$B$68:$AK$267,R$23,FALSE)</f>
        <v>　</v>
      </c>
      <c r="S192" s="81" t="str">
        <f>VLOOKUP($B192,'参加申込一覧表(様式A-3)'!$B$68:$AK$267,S$23,FALSE)</f>
        <v>　</v>
      </c>
      <c r="U192" s="83">
        <f>'参加申込一覧表(様式A-3)'!J$60</f>
      </c>
      <c r="V192" s="60">
        <v>30</v>
      </c>
      <c r="W192" s="73">
        <f>VLOOKUP($B192,'参加申込一覧表(様式A-3)'!$B$68:$AK$267,W$23,FALSE)</f>
        <v>0</v>
      </c>
      <c r="X192" s="60">
        <f t="shared" si="23"/>
        <v>12</v>
      </c>
      <c r="Y192" s="60">
        <f t="shared" si="24"/>
      </c>
      <c r="AC192" s="60">
        <f t="shared" si="25"/>
        <v>0</v>
      </c>
      <c r="AD192" s="60">
        <f t="shared" si="26"/>
        <v>0</v>
      </c>
      <c r="AE192" s="254">
        <f t="shared" si="28"/>
      </c>
    </row>
    <row r="193" spans="1:31" ht="13.5">
      <c r="A193" s="60">
        <v>168</v>
      </c>
      <c r="B193">
        <f>B192</f>
        <v>56</v>
      </c>
      <c r="C193" s="60">
        <f t="shared" si="27"/>
        <v>3</v>
      </c>
      <c r="D193" s="245">
        <f>VLOOKUP($B193,'参加申込一覧表(様式A-3)'!$B$68:$AK$267,D$24,FALSE)</f>
        <v>0</v>
      </c>
      <c r="E193" s="246">
        <f>IF(AE193="","",COUNTIF(AE$26:AE193,E$24))</f>
      </c>
      <c r="G193" s="73">
        <f>VLOOKUP($B193,'参加申込一覧表(様式A-3)'!$B$68:$AK$267,G$24,FALSE)</f>
        <v>0</v>
      </c>
      <c r="H193" s="60">
        <f t="shared" si="22"/>
      </c>
      <c r="I193" s="81">
        <f>VLOOKUP($B193,'参加申込一覧表(様式A-3)'!$B$68:$AK$267,I$24,FALSE)</f>
      </c>
      <c r="K193" s="73">
        <f>VLOOKUP($B193,'参加申込一覧表(様式A-3)'!$B$68:$AK$267,K$24,FALSE)</f>
        <v>0</v>
      </c>
      <c r="L193" s="81" t="str">
        <f>VLOOKUP($B193,'参加申込一覧表(様式A-3)'!$B$68:$AK$267,L$24,FALSE)</f>
        <v>・</v>
      </c>
      <c r="M193" s="81" t="str">
        <f>VLOOKUP($B193,'参加申込一覧表(様式A-3)'!$B$68:$AK$267,M$24,FALSE)</f>
        <v>・</v>
      </c>
      <c r="N193" s="81" t="str">
        <f>VLOOKUP($B193,'参加申込一覧表(様式A-3)'!$B$68:$AK$267,N$24,FALSE)</f>
        <v>・</v>
      </c>
      <c r="Q193" s="73">
        <f>VLOOKUP($B193,'参加申込一覧表(様式A-3)'!$B$68:$AK$267,Q$24,FALSE)</f>
      </c>
      <c r="R193" s="81" t="str">
        <f>VLOOKUP($B193,'参加申込一覧表(様式A-3)'!$B$68:$AK$267,R$24,FALSE)</f>
        <v>　</v>
      </c>
      <c r="S193" s="81" t="str">
        <f>VLOOKUP($B193,'参加申込一覧表(様式A-3)'!$B$68:$AK$267,S$24,FALSE)</f>
        <v>　</v>
      </c>
      <c r="U193" s="83">
        <f>'参加申込一覧表(様式A-3)'!J$60</f>
      </c>
      <c r="V193" s="60">
        <v>30</v>
      </c>
      <c r="W193" s="73">
        <f>VLOOKUP($B193,'参加申込一覧表(様式A-3)'!$B$68:$AK$267,W$24,FALSE)</f>
        <v>0</v>
      </c>
      <c r="X193" s="60">
        <f t="shared" si="23"/>
        <v>12</v>
      </c>
      <c r="Y193" s="60">
        <f t="shared" si="24"/>
      </c>
      <c r="AC193" s="60">
        <f t="shared" si="25"/>
        <v>0</v>
      </c>
      <c r="AD193" s="60">
        <f t="shared" si="26"/>
        <v>0</v>
      </c>
      <c r="AE193" s="254">
        <f t="shared" si="28"/>
      </c>
    </row>
    <row r="194" spans="1:31" ht="13.5">
      <c r="A194" s="60">
        <v>169</v>
      </c>
      <c r="B194">
        <f>B191+1</f>
        <v>57</v>
      </c>
      <c r="C194" s="60">
        <f t="shared" si="27"/>
        <v>1</v>
      </c>
      <c r="D194" s="245">
        <f>VLOOKUP($B194,'参加申込一覧表(様式A-3)'!$B$68:$AK$267,D$22,FALSE)</f>
        <v>0</v>
      </c>
      <c r="E194" s="246">
        <f>IF(AE194="","",COUNTIF(AE$26:AE194,E$24))</f>
      </c>
      <c r="G194" s="73">
        <f>VLOOKUP($B194,'参加申込一覧表(様式A-3)'!$B$68:$AK$267,G$22,FALSE)</f>
        <v>0</v>
      </c>
      <c r="H194" s="60">
        <f t="shared" si="22"/>
      </c>
      <c r="I194" s="81">
        <f>VLOOKUP($B194,'参加申込一覧表(様式A-3)'!$B$68:$AK$267,I$22,FALSE)</f>
      </c>
      <c r="K194" s="73">
        <f>VLOOKUP($B194,'参加申込一覧表(様式A-3)'!$B$68:$AK$267,K$22,FALSE)</f>
        <v>0</v>
      </c>
      <c r="L194" s="81" t="str">
        <f>VLOOKUP($B194,'参加申込一覧表(様式A-3)'!$B$68:$AK$267,L$22,FALSE)</f>
        <v>・</v>
      </c>
      <c r="M194" s="81" t="str">
        <f>VLOOKUP($B194,'参加申込一覧表(様式A-3)'!$B$68:$AK$267,M$22,FALSE)</f>
        <v>・</v>
      </c>
      <c r="N194" s="81" t="str">
        <f>VLOOKUP($B194,'参加申込一覧表(様式A-3)'!$B$68:$AK$267,N$22,FALSE)</f>
        <v>・</v>
      </c>
      <c r="Q194" s="73">
        <f>VLOOKUP($B194,'参加申込一覧表(様式A-3)'!$B$68:$AK$267,$Q$22,FALSE)</f>
      </c>
      <c r="R194" s="81" t="str">
        <f>VLOOKUP($B194,'参加申込一覧表(様式A-3)'!$B$68:$AK$267,R$22,FALSE)</f>
        <v>　</v>
      </c>
      <c r="S194" s="81" t="str">
        <f>VLOOKUP($B194,'参加申込一覧表(様式A-3)'!$B$68:$AK$267,S$22,FALSE)</f>
        <v>　</v>
      </c>
      <c r="U194" s="83">
        <f>'参加申込一覧表(様式A-3)'!J$60</f>
      </c>
      <c r="V194" s="60">
        <v>30</v>
      </c>
      <c r="W194" s="73">
        <f>VLOOKUP($B194,'参加申込一覧表(様式A-3)'!$B$68:$AK$267,W$22,FALSE)</f>
        <v>0</v>
      </c>
      <c r="X194" s="60">
        <f t="shared" si="23"/>
        <v>12</v>
      </c>
      <c r="Y194" s="60">
        <f t="shared" si="24"/>
      </c>
      <c r="AC194" s="60">
        <f t="shared" si="25"/>
        <v>0</v>
      </c>
      <c r="AD194" s="60">
        <f t="shared" si="26"/>
        <v>0</v>
      </c>
      <c r="AE194" s="254">
        <f t="shared" si="28"/>
      </c>
    </row>
    <row r="195" spans="1:31" ht="13.5">
      <c r="A195" s="60">
        <v>170</v>
      </c>
      <c r="B195">
        <f>B194</f>
        <v>57</v>
      </c>
      <c r="C195" s="60">
        <f t="shared" si="27"/>
        <v>2</v>
      </c>
      <c r="D195" s="245">
        <f>VLOOKUP($B195,'参加申込一覧表(様式A-3)'!$B$68:$AK$267,D$23,FALSE)</f>
        <v>0</v>
      </c>
      <c r="E195" s="246">
        <f>IF(AE195="","",COUNTIF(AE$26:AE195,E$24))</f>
      </c>
      <c r="G195" s="73">
        <f>VLOOKUP($B195,'参加申込一覧表(様式A-3)'!$B$68:$AK$267,G$23,FALSE)</f>
        <v>0</v>
      </c>
      <c r="H195" s="60">
        <f t="shared" si="22"/>
      </c>
      <c r="I195" s="81">
        <f>VLOOKUP($B195,'参加申込一覧表(様式A-3)'!$B$68:$AK$267,I$23,FALSE)</f>
      </c>
      <c r="K195" s="73">
        <f>VLOOKUP($B195,'参加申込一覧表(様式A-3)'!$B$68:$AK$267,K$23,FALSE)</f>
        <v>0</v>
      </c>
      <c r="L195" s="81" t="str">
        <f>VLOOKUP($B195,'参加申込一覧表(様式A-3)'!$B$68:$AK$267,L$23,FALSE)</f>
        <v>・</v>
      </c>
      <c r="M195" s="81" t="str">
        <f>VLOOKUP($B195,'参加申込一覧表(様式A-3)'!$B$68:$AK$267,M$23,FALSE)</f>
        <v>・</v>
      </c>
      <c r="N195" s="81" t="str">
        <f>VLOOKUP($B195,'参加申込一覧表(様式A-3)'!$B$68:$AK$267,N$23,FALSE)</f>
        <v>・</v>
      </c>
      <c r="Q195" s="73">
        <f>VLOOKUP($B195,'参加申込一覧表(様式A-3)'!$B$68:$AK$267,Q$23,FALSE)</f>
      </c>
      <c r="R195" s="81" t="str">
        <f>VLOOKUP($B195,'参加申込一覧表(様式A-3)'!$B$68:$AK$267,R$23,FALSE)</f>
        <v>　</v>
      </c>
      <c r="S195" s="81" t="str">
        <f>VLOOKUP($B195,'参加申込一覧表(様式A-3)'!$B$68:$AK$267,S$23,FALSE)</f>
        <v>　</v>
      </c>
      <c r="U195" s="83">
        <f>'参加申込一覧表(様式A-3)'!J$60</f>
      </c>
      <c r="V195" s="60">
        <v>30</v>
      </c>
      <c r="W195" s="73">
        <f>VLOOKUP($B195,'参加申込一覧表(様式A-3)'!$B$68:$AK$267,W$23,FALSE)</f>
        <v>0</v>
      </c>
      <c r="X195" s="60">
        <f t="shared" si="23"/>
        <v>12</v>
      </c>
      <c r="Y195" s="60">
        <f t="shared" si="24"/>
      </c>
      <c r="AC195" s="60">
        <f t="shared" si="25"/>
        <v>0</v>
      </c>
      <c r="AD195" s="60">
        <f t="shared" si="26"/>
        <v>0</v>
      </c>
      <c r="AE195" s="254">
        <f t="shared" si="28"/>
      </c>
    </row>
    <row r="196" spans="1:31" ht="13.5">
      <c r="A196" s="60">
        <v>171</v>
      </c>
      <c r="B196">
        <f>B195</f>
        <v>57</v>
      </c>
      <c r="C196" s="60">
        <f t="shared" si="27"/>
        <v>3</v>
      </c>
      <c r="D196" s="245">
        <f>VLOOKUP($B196,'参加申込一覧表(様式A-3)'!$B$68:$AK$267,D$24,FALSE)</f>
        <v>0</v>
      </c>
      <c r="E196" s="246">
        <f>IF(AE196="","",COUNTIF(AE$26:AE196,E$24))</f>
      </c>
      <c r="G196" s="73">
        <f>VLOOKUP($B196,'参加申込一覧表(様式A-3)'!$B$68:$AK$267,G$24,FALSE)</f>
        <v>0</v>
      </c>
      <c r="H196" s="60">
        <f t="shared" si="22"/>
      </c>
      <c r="I196" s="81">
        <f>VLOOKUP($B196,'参加申込一覧表(様式A-3)'!$B$68:$AK$267,I$24,FALSE)</f>
      </c>
      <c r="K196" s="73">
        <f>VLOOKUP($B196,'参加申込一覧表(様式A-3)'!$B$68:$AK$267,K$24,FALSE)</f>
        <v>0</v>
      </c>
      <c r="L196" s="81" t="str">
        <f>VLOOKUP($B196,'参加申込一覧表(様式A-3)'!$B$68:$AK$267,L$24,FALSE)</f>
        <v>・</v>
      </c>
      <c r="M196" s="81" t="str">
        <f>VLOOKUP($B196,'参加申込一覧表(様式A-3)'!$B$68:$AK$267,M$24,FALSE)</f>
        <v>・</v>
      </c>
      <c r="N196" s="81" t="str">
        <f>VLOOKUP($B196,'参加申込一覧表(様式A-3)'!$B$68:$AK$267,N$24,FALSE)</f>
        <v>・</v>
      </c>
      <c r="Q196" s="73">
        <f>VLOOKUP($B196,'参加申込一覧表(様式A-3)'!$B$68:$AK$267,Q$24,FALSE)</f>
      </c>
      <c r="R196" s="81" t="str">
        <f>VLOOKUP($B196,'参加申込一覧表(様式A-3)'!$B$68:$AK$267,R$24,FALSE)</f>
        <v>　</v>
      </c>
      <c r="S196" s="81" t="str">
        <f>VLOOKUP($B196,'参加申込一覧表(様式A-3)'!$B$68:$AK$267,S$24,FALSE)</f>
        <v>　</v>
      </c>
      <c r="U196" s="83">
        <f>'参加申込一覧表(様式A-3)'!J$60</f>
      </c>
      <c r="V196" s="60">
        <v>30</v>
      </c>
      <c r="W196" s="73">
        <f>VLOOKUP($B196,'参加申込一覧表(様式A-3)'!$B$68:$AK$267,W$24,FALSE)</f>
        <v>0</v>
      </c>
      <c r="X196" s="60">
        <f t="shared" si="23"/>
        <v>12</v>
      </c>
      <c r="Y196" s="60">
        <f t="shared" si="24"/>
      </c>
      <c r="AC196" s="60">
        <f t="shared" si="25"/>
        <v>0</v>
      </c>
      <c r="AD196" s="60">
        <f t="shared" si="26"/>
        <v>0</v>
      </c>
      <c r="AE196" s="254">
        <f t="shared" si="28"/>
      </c>
    </row>
    <row r="197" spans="1:31" ht="13.5">
      <c r="A197" s="60">
        <v>172</v>
      </c>
      <c r="B197">
        <f>B194+1</f>
        <v>58</v>
      </c>
      <c r="C197" s="60">
        <f t="shared" si="27"/>
        <v>1</v>
      </c>
      <c r="D197" s="245">
        <f>VLOOKUP($B197,'参加申込一覧表(様式A-3)'!$B$68:$AK$267,D$22,FALSE)</f>
        <v>0</v>
      </c>
      <c r="E197" s="246">
        <f>IF(AE197="","",COUNTIF(AE$26:AE197,E$24))</f>
      </c>
      <c r="G197" s="73">
        <f>VLOOKUP($B197,'参加申込一覧表(様式A-3)'!$B$68:$AK$267,G$22,FALSE)</f>
        <v>0</v>
      </c>
      <c r="H197" s="60">
        <f t="shared" si="22"/>
      </c>
      <c r="I197" s="81">
        <f>VLOOKUP($B197,'参加申込一覧表(様式A-3)'!$B$68:$AK$267,I$22,FALSE)</f>
      </c>
      <c r="K197" s="73">
        <f>VLOOKUP($B197,'参加申込一覧表(様式A-3)'!$B$68:$AK$267,K$22,FALSE)</f>
        <v>0</v>
      </c>
      <c r="L197" s="81" t="str">
        <f>VLOOKUP($B197,'参加申込一覧表(様式A-3)'!$B$68:$AK$267,L$22,FALSE)</f>
        <v>・</v>
      </c>
      <c r="M197" s="81" t="str">
        <f>VLOOKUP($B197,'参加申込一覧表(様式A-3)'!$B$68:$AK$267,M$22,FALSE)</f>
        <v>・</v>
      </c>
      <c r="N197" s="81" t="str">
        <f>VLOOKUP($B197,'参加申込一覧表(様式A-3)'!$B$68:$AK$267,N$22,FALSE)</f>
        <v>・</v>
      </c>
      <c r="Q197" s="73">
        <f>VLOOKUP($B197,'参加申込一覧表(様式A-3)'!$B$68:$AK$267,$Q$22,FALSE)</f>
      </c>
      <c r="R197" s="81" t="str">
        <f>VLOOKUP($B197,'参加申込一覧表(様式A-3)'!$B$68:$AK$267,R$22,FALSE)</f>
        <v>　</v>
      </c>
      <c r="S197" s="81" t="str">
        <f>VLOOKUP($B197,'参加申込一覧表(様式A-3)'!$B$68:$AK$267,S$22,FALSE)</f>
        <v>　</v>
      </c>
      <c r="U197" s="83">
        <f>'参加申込一覧表(様式A-3)'!J$60</f>
      </c>
      <c r="V197" s="60">
        <v>30</v>
      </c>
      <c r="W197" s="73">
        <f>VLOOKUP($B197,'参加申込一覧表(様式A-3)'!$B$68:$AK$267,W$22,FALSE)</f>
        <v>0</v>
      </c>
      <c r="X197" s="60">
        <f t="shared" si="23"/>
        <v>12</v>
      </c>
      <c r="Y197" s="60">
        <f t="shared" si="24"/>
      </c>
      <c r="AC197" s="60">
        <f t="shared" si="25"/>
        <v>0</v>
      </c>
      <c r="AD197" s="60">
        <f t="shared" si="26"/>
        <v>0</v>
      </c>
      <c r="AE197" s="254">
        <f t="shared" si="28"/>
      </c>
    </row>
    <row r="198" spans="1:31" ht="13.5">
      <c r="A198" s="60">
        <v>173</v>
      </c>
      <c r="B198">
        <f>B197</f>
        <v>58</v>
      </c>
      <c r="C198" s="60">
        <f t="shared" si="27"/>
        <v>2</v>
      </c>
      <c r="D198" s="245">
        <f>VLOOKUP($B198,'参加申込一覧表(様式A-3)'!$B$68:$AK$267,D$23,FALSE)</f>
        <v>0</v>
      </c>
      <c r="E198" s="246">
        <f>IF(AE198="","",COUNTIF(AE$26:AE198,E$24))</f>
      </c>
      <c r="G198" s="73">
        <f>VLOOKUP($B198,'参加申込一覧表(様式A-3)'!$B$68:$AK$267,G$23,FALSE)</f>
        <v>0</v>
      </c>
      <c r="H198" s="60">
        <f t="shared" si="22"/>
      </c>
      <c r="I198" s="81">
        <f>VLOOKUP($B198,'参加申込一覧表(様式A-3)'!$B$68:$AK$267,I$23,FALSE)</f>
      </c>
      <c r="K198" s="73">
        <f>VLOOKUP($B198,'参加申込一覧表(様式A-3)'!$B$68:$AK$267,K$23,FALSE)</f>
        <v>0</v>
      </c>
      <c r="L198" s="81" t="str">
        <f>VLOOKUP($B198,'参加申込一覧表(様式A-3)'!$B$68:$AK$267,L$23,FALSE)</f>
        <v>・</v>
      </c>
      <c r="M198" s="81" t="str">
        <f>VLOOKUP($B198,'参加申込一覧表(様式A-3)'!$B$68:$AK$267,M$23,FALSE)</f>
        <v>・</v>
      </c>
      <c r="N198" s="81" t="str">
        <f>VLOOKUP($B198,'参加申込一覧表(様式A-3)'!$B$68:$AK$267,N$23,FALSE)</f>
        <v>・</v>
      </c>
      <c r="Q198" s="73">
        <f>VLOOKUP($B198,'参加申込一覧表(様式A-3)'!$B$68:$AK$267,Q$23,FALSE)</f>
      </c>
      <c r="R198" s="81" t="str">
        <f>VLOOKUP($B198,'参加申込一覧表(様式A-3)'!$B$68:$AK$267,R$23,FALSE)</f>
        <v>　</v>
      </c>
      <c r="S198" s="81" t="str">
        <f>VLOOKUP($B198,'参加申込一覧表(様式A-3)'!$B$68:$AK$267,S$23,FALSE)</f>
        <v>　</v>
      </c>
      <c r="U198" s="83">
        <f>'参加申込一覧表(様式A-3)'!J$60</f>
      </c>
      <c r="V198" s="60">
        <v>30</v>
      </c>
      <c r="W198" s="73">
        <f>VLOOKUP($B198,'参加申込一覧表(様式A-3)'!$B$68:$AK$267,W$23,FALSE)</f>
        <v>0</v>
      </c>
      <c r="X198" s="60">
        <f t="shared" si="23"/>
        <v>12</v>
      </c>
      <c r="Y198" s="60">
        <f t="shared" si="24"/>
      </c>
      <c r="AC198" s="60">
        <f t="shared" si="25"/>
        <v>0</v>
      </c>
      <c r="AD198" s="60">
        <f t="shared" si="26"/>
        <v>0</v>
      </c>
      <c r="AE198" s="254">
        <f t="shared" si="28"/>
      </c>
    </row>
    <row r="199" spans="1:31" ht="13.5">
      <c r="A199" s="60">
        <v>174</v>
      </c>
      <c r="B199">
        <f>B198</f>
        <v>58</v>
      </c>
      <c r="C199" s="60">
        <f t="shared" si="27"/>
        <v>3</v>
      </c>
      <c r="D199" s="245">
        <f>VLOOKUP($B199,'参加申込一覧表(様式A-3)'!$B$68:$AK$267,D$24,FALSE)</f>
        <v>0</v>
      </c>
      <c r="E199" s="246">
        <f>IF(AE199="","",COUNTIF(AE$26:AE199,E$24))</f>
      </c>
      <c r="G199" s="73">
        <f>VLOOKUP($B199,'参加申込一覧表(様式A-3)'!$B$68:$AK$267,G$24,FALSE)</f>
        <v>0</v>
      </c>
      <c r="H199" s="60">
        <f t="shared" si="22"/>
      </c>
      <c r="I199" s="81">
        <f>VLOOKUP($B199,'参加申込一覧表(様式A-3)'!$B$68:$AK$267,I$24,FALSE)</f>
      </c>
      <c r="K199" s="73">
        <f>VLOOKUP($B199,'参加申込一覧表(様式A-3)'!$B$68:$AK$267,K$24,FALSE)</f>
        <v>0</v>
      </c>
      <c r="L199" s="81" t="str">
        <f>VLOOKUP($B199,'参加申込一覧表(様式A-3)'!$B$68:$AK$267,L$24,FALSE)</f>
        <v>・</v>
      </c>
      <c r="M199" s="81" t="str">
        <f>VLOOKUP($B199,'参加申込一覧表(様式A-3)'!$B$68:$AK$267,M$24,FALSE)</f>
        <v>・</v>
      </c>
      <c r="N199" s="81" t="str">
        <f>VLOOKUP($B199,'参加申込一覧表(様式A-3)'!$B$68:$AK$267,N$24,FALSE)</f>
        <v>・</v>
      </c>
      <c r="Q199" s="73">
        <f>VLOOKUP($B199,'参加申込一覧表(様式A-3)'!$B$68:$AK$267,Q$24,FALSE)</f>
      </c>
      <c r="R199" s="81" t="str">
        <f>VLOOKUP($B199,'参加申込一覧表(様式A-3)'!$B$68:$AK$267,R$24,FALSE)</f>
        <v>　</v>
      </c>
      <c r="S199" s="81" t="str">
        <f>VLOOKUP($B199,'参加申込一覧表(様式A-3)'!$B$68:$AK$267,S$24,FALSE)</f>
        <v>　</v>
      </c>
      <c r="U199" s="83">
        <f>'参加申込一覧表(様式A-3)'!J$60</f>
      </c>
      <c r="V199" s="60">
        <v>30</v>
      </c>
      <c r="W199" s="73">
        <f>VLOOKUP($B199,'参加申込一覧表(様式A-3)'!$B$68:$AK$267,W$24,FALSE)</f>
        <v>0</v>
      </c>
      <c r="X199" s="60">
        <f t="shared" si="23"/>
        <v>12</v>
      </c>
      <c r="Y199" s="60">
        <f t="shared" si="24"/>
      </c>
      <c r="AC199" s="60">
        <f t="shared" si="25"/>
        <v>0</v>
      </c>
      <c r="AD199" s="60">
        <f t="shared" si="26"/>
        <v>0</v>
      </c>
      <c r="AE199" s="254">
        <f t="shared" si="28"/>
      </c>
    </row>
    <row r="200" spans="1:31" ht="13.5">
      <c r="A200" s="60">
        <v>175</v>
      </c>
      <c r="B200">
        <f>B197+1</f>
        <v>59</v>
      </c>
      <c r="C200" s="60">
        <f t="shared" si="27"/>
        <v>1</v>
      </c>
      <c r="D200" s="245">
        <f>VLOOKUP($B200,'参加申込一覧表(様式A-3)'!$B$68:$AK$267,D$22,FALSE)</f>
        <v>0</v>
      </c>
      <c r="E200" s="246">
        <f>IF(AE200="","",COUNTIF(AE$26:AE200,E$24))</f>
      </c>
      <c r="G200" s="73">
        <f>VLOOKUP($B200,'参加申込一覧表(様式A-3)'!$B$68:$AK$267,G$22,FALSE)</f>
        <v>0</v>
      </c>
      <c r="H200" s="60">
        <f t="shared" si="22"/>
      </c>
      <c r="I200" s="81">
        <f>VLOOKUP($B200,'参加申込一覧表(様式A-3)'!$B$68:$AK$267,I$22,FALSE)</f>
      </c>
      <c r="K200" s="73">
        <f>VLOOKUP($B200,'参加申込一覧表(様式A-3)'!$B$68:$AK$267,K$22,FALSE)</f>
        <v>0</v>
      </c>
      <c r="L200" s="81" t="str">
        <f>VLOOKUP($B200,'参加申込一覧表(様式A-3)'!$B$68:$AK$267,L$22,FALSE)</f>
        <v>・</v>
      </c>
      <c r="M200" s="81" t="str">
        <f>VLOOKUP($B200,'参加申込一覧表(様式A-3)'!$B$68:$AK$267,M$22,FALSE)</f>
        <v>・</v>
      </c>
      <c r="N200" s="81" t="str">
        <f>VLOOKUP($B200,'参加申込一覧表(様式A-3)'!$B$68:$AK$267,N$22,FALSE)</f>
        <v>・</v>
      </c>
      <c r="Q200" s="73">
        <f>VLOOKUP($B200,'参加申込一覧表(様式A-3)'!$B$68:$AK$267,$Q$22,FALSE)</f>
      </c>
      <c r="R200" s="81" t="str">
        <f>VLOOKUP($B200,'参加申込一覧表(様式A-3)'!$B$68:$AK$267,R$22,FALSE)</f>
        <v>　</v>
      </c>
      <c r="S200" s="81" t="str">
        <f>VLOOKUP($B200,'参加申込一覧表(様式A-3)'!$B$68:$AK$267,S$22,FALSE)</f>
        <v>　</v>
      </c>
      <c r="U200" s="83">
        <f>'参加申込一覧表(様式A-3)'!J$60</f>
      </c>
      <c r="V200" s="60">
        <v>30</v>
      </c>
      <c r="W200" s="73">
        <f>VLOOKUP($B200,'参加申込一覧表(様式A-3)'!$B$68:$AK$267,W$22,FALSE)</f>
        <v>0</v>
      </c>
      <c r="X200" s="60">
        <f t="shared" si="23"/>
        <v>12</v>
      </c>
      <c r="Y200" s="60">
        <f t="shared" si="24"/>
      </c>
      <c r="AC200" s="60">
        <f t="shared" si="25"/>
        <v>0</v>
      </c>
      <c r="AD200" s="60">
        <f t="shared" si="26"/>
        <v>0</v>
      </c>
      <c r="AE200" s="254">
        <f t="shared" si="28"/>
      </c>
    </row>
    <row r="201" spans="1:31" ht="13.5">
      <c r="A201" s="60">
        <v>176</v>
      </c>
      <c r="B201">
        <f>B200</f>
        <v>59</v>
      </c>
      <c r="C201" s="60">
        <f t="shared" si="27"/>
        <v>2</v>
      </c>
      <c r="D201" s="245">
        <f>VLOOKUP($B201,'参加申込一覧表(様式A-3)'!$B$68:$AK$267,D$23,FALSE)</f>
        <v>0</v>
      </c>
      <c r="E201" s="246">
        <f>IF(AE201="","",COUNTIF(AE$26:AE201,E$24))</f>
      </c>
      <c r="G201" s="73">
        <f>VLOOKUP($B201,'参加申込一覧表(様式A-3)'!$B$68:$AK$267,G$23,FALSE)</f>
        <v>0</v>
      </c>
      <c r="H201" s="60">
        <f t="shared" si="22"/>
      </c>
      <c r="I201" s="81">
        <f>VLOOKUP($B201,'参加申込一覧表(様式A-3)'!$B$68:$AK$267,I$23,FALSE)</f>
      </c>
      <c r="K201" s="73">
        <f>VLOOKUP($B201,'参加申込一覧表(様式A-3)'!$B$68:$AK$267,K$23,FALSE)</f>
        <v>0</v>
      </c>
      <c r="L201" s="81" t="str">
        <f>VLOOKUP($B201,'参加申込一覧表(様式A-3)'!$B$68:$AK$267,L$23,FALSE)</f>
        <v>・</v>
      </c>
      <c r="M201" s="81" t="str">
        <f>VLOOKUP($B201,'参加申込一覧表(様式A-3)'!$B$68:$AK$267,M$23,FALSE)</f>
        <v>・</v>
      </c>
      <c r="N201" s="81" t="str">
        <f>VLOOKUP($B201,'参加申込一覧表(様式A-3)'!$B$68:$AK$267,N$23,FALSE)</f>
        <v>・</v>
      </c>
      <c r="Q201" s="73">
        <f>VLOOKUP($B201,'参加申込一覧表(様式A-3)'!$B$68:$AK$267,Q$23,FALSE)</f>
      </c>
      <c r="R201" s="81" t="str">
        <f>VLOOKUP($B201,'参加申込一覧表(様式A-3)'!$B$68:$AK$267,R$23,FALSE)</f>
        <v>　</v>
      </c>
      <c r="S201" s="81" t="str">
        <f>VLOOKUP($B201,'参加申込一覧表(様式A-3)'!$B$68:$AK$267,S$23,FALSE)</f>
        <v>　</v>
      </c>
      <c r="U201" s="83">
        <f>'参加申込一覧表(様式A-3)'!J$60</f>
      </c>
      <c r="V201" s="60">
        <v>30</v>
      </c>
      <c r="W201" s="73">
        <f>VLOOKUP($B201,'参加申込一覧表(様式A-3)'!$B$68:$AK$267,W$23,FALSE)</f>
        <v>0</v>
      </c>
      <c r="X201" s="60">
        <f t="shared" si="23"/>
        <v>12</v>
      </c>
      <c r="Y201" s="60">
        <f t="shared" si="24"/>
      </c>
      <c r="AC201" s="60">
        <f t="shared" si="25"/>
        <v>0</v>
      </c>
      <c r="AD201" s="60">
        <f t="shared" si="26"/>
        <v>0</v>
      </c>
      <c r="AE201" s="254">
        <f t="shared" si="28"/>
      </c>
    </row>
    <row r="202" spans="1:31" ht="13.5">
      <c r="A202" s="60">
        <v>177</v>
      </c>
      <c r="B202">
        <f>B201</f>
        <v>59</v>
      </c>
      <c r="C202" s="60">
        <f t="shared" si="27"/>
        <v>3</v>
      </c>
      <c r="D202" s="245">
        <f>VLOOKUP($B202,'参加申込一覧表(様式A-3)'!$B$68:$AK$267,D$24,FALSE)</f>
        <v>0</v>
      </c>
      <c r="E202" s="246">
        <f>IF(AE202="","",COUNTIF(AE$26:AE202,E$24))</f>
      </c>
      <c r="G202" s="73">
        <f>VLOOKUP($B202,'参加申込一覧表(様式A-3)'!$B$68:$AK$267,G$24,FALSE)</f>
        <v>0</v>
      </c>
      <c r="H202" s="60">
        <f t="shared" si="22"/>
      </c>
      <c r="I202" s="81">
        <f>VLOOKUP($B202,'参加申込一覧表(様式A-3)'!$B$68:$AK$267,I$24,FALSE)</f>
      </c>
      <c r="K202" s="73">
        <f>VLOOKUP($B202,'参加申込一覧表(様式A-3)'!$B$68:$AK$267,K$24,FALSE)</f>
        <v>0</v>
      </c>
      <c r="L202" s="81" t="str">
        <f>VLOOKUP($B202,'参加申込一覧表(様式A-3)'!$B$68:$AK$267,L$24,FALSE)</f>
        <v>・</v>
      </c>
      <c r="M202" s="81" t="str">
        <f>VLOOKUP($B202,'参加申込一覧表(様式A-3)'!$B$68:$AK$267,M$24,FALSE)</f>
        <v>・</v>
      </c>
      <c r="N202" s="81" t="str">
        <f>VLOOKUP($B202,'参加申込一覧表(様式A-3)'!$B$68:$AK$267,N$24,FALSE)</f>
        <v>・</v>
      </c>
      <c r="Q202" s="73">
        <f>VLOOKUP($B202,'参加申込一覧表(様式A-3)'!$B$68:$AK$267,Q$24,FALSE)</f>
      </c>
      <c r="R202" s="81" t="str">
        <f>VLOOKUP($B202,'参加申込一覧表(様式A-3)'!$B$68:$AK$267,R$24,FALSE)</f>
        <v>　</v>
      </c>
      <c r="S202" s="81" t="str">
        <f>VLOOKUP($B202,'参加申込一覧表(様式A-3)'!$B$68:$AK$267,S$24,FALSE)</f>
        <v>　</v>
      </c>
      <c r="U202" s="83">
        <f>'参加申込一覧表(様式A-3)'!J$60</f>
      </c>
      <c r="V202" s="60">
        <v>30</v>
      </c>
      <c r="W202" s="73">
        <f>VLOOKUP($B202,'参加申込一覧表(様式A-3)'!$B$68:$AK$267,W$24,FALSE)</f>
        <v>0</v>
      </c>
      <c r="X202" s="60">
        <f t="shared" si="23"/>
        <v>12</v>
      </c>
      <c r="Y202" s="60">
        <f t="shared" si="24"/>
      </c>
      <c r="AC202" s="60">
        <f t="shared" si="25"/>
        <v>0</v>
      </c>
      <c r="AD202" s="60">
        <f t="shared" si="26"/>
        <v>0</v>
      </c>
      <c r="AE202" s="254">
        <f t="shared" si="28"/>
      </c>
    </row>
    <row r="203" spans="1:31" ht="13.5">
      <c r="A203" s="60">
        <v>178</v>
      </c>
      <c r="B203">
        <f>B200+1</f>
        <v>60</v>
      </c>
      <c r="C203" s="60">
        <f t="shared" si="27"/>
        <v>1</v>
      </c>
      <c r="D203" s="245">
        <f>VLOOKUP($B203,'参加申込一覧表(様式A-3)'!$B$68:$AK$267,D$22,FALSE)</f>
        <v>0</v>
      </c>
      <c r="E203" s="246">
        <f>IF(AE203="","",COUNTIF(AE$26:AE203,E$24))</f>
      </c>
      <c r="G203" s="73">
        <f>VLOOKUP($B203,'参加申込一覧表(様式A-3)'!$B$68:$AK$267,G$22,FALSE)</f>
        <v>0</v>
      </c>
      <c r="H203" s="60">
        <f t="shared" si="22"/>
      </c>
      <c r="I203" s="81">
        <f>VLOOKUP($B203,'参加申込一覧表(様式A-3)'!$B$68:$AK$267,I$22,FALSE)</f>
      </c>
      <c r="K203" s="73">
        <f>VLOOKUP($B203,'参加申込一覧表(様式A-3)'!$B$68:$AK$267,K$22,FALSE)</f>
        <v>0</v>
      </c>
      <c r="L203" s="81" t="str">
        <f>VLOOKUP($B203,'参加申込一覧表(様式A-3)'!$B$68:$AK$267,L$22,FALSE)</f>
        <v>・</v>
      </c>
      <c r="M203" s="81" t="str">
        <f>VLOOKUP($B203,'参加申込一覧表(様式A-3)'!$B$68:$AK$267,M$22,FALSE)</f>
        <v>・</v>
      </c>
      <c r="N203" s="81" t="str">
        <f>VLOOKUP($B203,'参加申込一覧表(様式A-3)'!$B$68:$AK$267,N$22,FALSE)</f>
        <v>・</v>
      </c>
      <c r="Q203" s="73">
        <f>VLOOKUP($B203,'参加申込一覧表(様式A-3)'!$B$68:$AK$267,$Q$22,FALSE)</f>
      </c>
      <c r="R203" s="81" t="str">
        <f>VLOOKUP($B203,'参加申込一覧表(様式A-3)'!$B$68:$AK$267,R$22,FALSE)</f>
        <v>　</v>
      </c>
      <c r="S203" s="81" t="str">
        <f>VLOOKUP($B203,'参加申込一覧表(様式A-3)'!$B$68:$AK$267,S$22,FALSE)</f>
        <v>　</v>
      </c>
      <c r="U203" s="83">
        <f>'参加申込一覧表(様式A-3)'!J$60</f>
      </c>
      <c r="V203" s="60">
        <v>30</v>
      </c>
      <c r="W203" s="73">
        <f>VLOOKUP($B203,'参加申込一覧表(様式A-3)'!$B$68:$AK$267,W$22,FALSE)</f>
        <v>0</v>
      </c>
      <c r="X203" s="60">
        <f t="shared" si="23"/>
        <v>12</v>
      </c>
      <c r="Y203" s="60">
        <f t="shared" si="24"/>
      </c>
      <c r="AC203" s="60">
        <f t="shared" si="25"/>
        <v>0</v>
      </c>
      <c r="AD203" s="60">
        <f t="shared" si="26"/>
        <v>0</v>
      </c>
      <c r="AE203" s="254">
        <f t="shared" si="28"/>
      </c>
    </row>
    <row r="204" spans="1:31" ht="13.5">
      <c r="A204" s="60">
        <v>179</v>
      </c>
      <c r="B204">
        <f>B203</f>
        <v>60</v>
      </c>
      <c r="C204" s="60">
        <f t="shared" si="27"/>
        <v>2</v>
      </c>
      <c r="D204" s="245">
        <f>VLOOKUP($B204,'参加申込一覧表(様式A-3)'!$B$68:$AK$267,D$23,FALSE)</f>
        <v>0</v>
      </c>
      <c r="E204" s="246">
        <f>IF(AE204="","",COUNTIF(AE$26:AE204,E$24))</f>
      </c>
      <c r="G204" s="73">
        <f>VLOOKUP($B204,'参加申込一覧表(様式A-3)'!$B$68:$AK$267,G$23,FALSE)</f>
        <v>0</v>
      </c>
      <c r="H204" s="60">
        <f t="shared" si="22"/>
      </c>
      <c r="I204" s="81">
        <f>VLOOKUP($B204,'参加申込一覧表(様式A-3)'!$B$68:$AK$267,I$23,FALSE)</f>
      </c>
      <c r="K204" s="73">
        <f>VLOOKUP($B204,'参加申込一覧表(様式A-3)'!$B$68:$AK$267,K$23,FALSE)</f>
        <v>0</v>
      </c>
      <c r="L204" s="81" t="str">
        <f>VLOOKUP($B204,'参加申込一覧表(様式A-3)'!$B$68:$AK$267,L$23,FALSE)</f>
        <v>・</v>
      </c>
      <c r="M204" s="81" t="str">
        <f>VLOOKUP($B204,'参加申込一覧表(様式A-3)'!$B$68:$AK$267,M$23,FALSE)</f>
        <v>・</v>
      </c>
      <c r="N204" s="81" t="str">
        <f>VLOOKUP($B204,'参加申込一覧表(様式A-3)'!$B$68:$AK$267,N$23,FALSE)</f>
        <v>・</v>
      </c>
      <c r="Q204" s="73">
        <f>VLOOKUP($B204,'参加申込一覧表(様式A-3)'!$B$68:$AK$267,Q$23,FALSE)</f>
      </c>
      <c r="R204" s="81" t="str">
        <f>VLOOKUP($B204,'参加申込一覧表(様式A-3)'!$B$68:$AK$267,R$23,FALSE)</f>
        <v>　</v>
      </c>
      <c r="S204" s="81" t="str">
        <f>VLOOKUP($B204,'参加申込一覧表(様式A-3)'!$B$68:$AK$267,S$23,FALSE)</f>
        <v>　</v>
      </c>
      <c r="U204" s="83">
        <f>'参加申込一覧表(様式A-3)'!J$60</f>
      </c>
      <c r="V204" s="60">
        <v>30</v>
      </c>
      <c r="W204" s="73">
        <f>VLOOKUP($B204,'参加申込一覧表(様式A-3)'!$B$68:$AK$267,W$23,FALSE)</f>
        <v>0</v>
      </c>
      <c r="X204" s="60">
        <f t="shared" si="23"/>
        <v>12</v>
      </c>
      <c r="Y204" s="60">
        <f t="shared" si="24"/>
      </c>
      <c r="AC204" s="60">
        <f t="shared" si="25"/>
        <v>0</v>
      </c>
      <c r="AD204" s="60">
        <f t="shared" si="26"/>
        <v>0</v>
      </c>
      <c r="AE204" s="254">
        <f t="shared" si="28"/>
      </c>
    </row>
    <row r="205" spans="1:31" ht="13.5">
      <c r="A205" s="60">
        <v>180</v>
      </c>
      <c r="B205">
        <f>B204</f>
        <v>60</v>
      </c>
      <c r="C205" s="60">
        <f t="shared" si="27"/>
        <v>3</v>
      </c>
      <c r="D205" s="245">
        <f>VLOOKUP($B205,'参加申込一覧表(様式A-3)'!$B$68:$AK$267,D$24,FALSE)</f>
        <v>0</v>
      </c>
      <c r="E205" s="246">
        <f>IF(AE205="","",COUNTIF(AE$26:AE205,E$24))</f>
      </c>
      <c r="G205" s="73">
        <f>VLOOKUP($B205,'参加申込一覧表(様式A-3)'!$B$68:$AK$267,G$24,FALSE)</f>
        <v>0</v>
      </c>
      <c r="H205" s="60">
        <f t="shared" si="22"/>
      </c>
      <c r="I205" s="81">
        <f>VLOOKUP($B205,'参加申込一覧表(様式A-3)'!$B$68:$AK$267,I$24,FALSE)</f>
      </c>
      <c r="K205" s="73">
        <f>VLOOKUP($B205,'参加申込一覧表(様式A-3)'!$B$68:$AK$267,K$24,FALSE)</f>
        <v>0</v>
      </c>
      <c r="L205" s="81" t="str">
        <f>VLOOKUP($B205,'参加申込一覧表(様式A-3)'!$B$68:$AK$267,L$24,FALSE)</f>
        <v>・</v>
      </c>
      <c r="M205" s="81" t="str">
        <f>VLOOKUP($B205,'参加申込一覧表(様式A-3)'!$B$68:$AK$267,M$24,FALSE)</f>
        <v>・</v>
      </c>
      <c r="N205" s="81" t="str">
        <f>VLOOKUP($B205,'参加申込一覧表(様式A-3)'!$B$68:$AK$267,N$24,FALSE)</f>
        <v>・</v>
      </c>
      <c r="Q205" s="73">
        <f>VLOOKUP($B205,'参加申込一覧表(様式A-3)'!$B$68:$AK$267,Q$24,FALSE)</f>
      </c>
      <c r="R205" s="81" t="str">
        <f>VLOOKUP($B205,'参加申込一覧表(様式A-3)'!$B$68:$AK$267,R$24,FALSE)</f>
        <v>　</v>
      </c>
      <c r="S205" s="81" t="str">
        <f>VLOOKUP($B205,'参加申込一覧表(様式A-3)'!$B$68:$AK$267,S$24,FALSE)</f>
        <v>　</v>
      </c>
      <c r="U205" s="83">
        <f>'参加申込一覧表(様式A-3)'!J$60</f>
      </c>
      <c r="V205" s="60">
        <v>30</v>
      </c>
      <c r="W205" s="73">
        <f>VLOOKUP($B205,'参加申込一覧表(様式A-3)'!$B$68:$AK$267,W$24,FALSE)</f>
        <v>0</v>
      </c>
      <c r="X205" s="60">
        <f t="shared" si="23"/>
        <v>12</v>
      </c>
      <c r="Y205" s="60">
        <f t="shared" si="24"/>
      </c>
      <c r="AC205" s="60">
        <f t="shared" si="25"/>
        <v>0</v>
      </c>
      <c r="AD205" s="60">
        <f t="shared" si="26"/>
        <v>0</v>
      </c>
      <c r="AE205" s="254">
        <f t="shared" si="28"/>
      </c>
    </row>
    <row r="206" spans="1:31" ht="13.5">
      <c r="A206" s="60">
        <v>181</v>
      </c>
      <c r="B206">
        <f>B203+1</f>
        <v>61</v>
      </c>
      <c r="C206" s="60">
        <f t="shared" si="27"/>
        <v>1</v>
      </c>
      <c r="D206" s="245">
        <f>VLOOKUP($B206,'参加申込一覧表(様式A-3)'!$B$68:$AK$267,D$22,FALSE)</f>
        <v>0</v>
      </c>
      <c r="E206" s="246">
        <f>IF(AE206="","",COUNTIF(AE$26:AE206,E$24))</f>
      </c>
      <c r="G206" s="73">
        <f>VLOOKUP($B206,'参加申込一覧表(様式A-3)'!$B$68:$AK$267,G$22,FALSE)</f>
        <v>0</v>
      </c>
      <c r="H206" s="60">
        <f t="shared" si="22"/>
      </c>
      <c r="I206" s="81">
        <f>VLOOKUP($B206,'参加申込一覧表(様式A-3)'!$B$68:$AK$267,I$22,FALSE)</f>
      </c>
      <c r="K206" s="73">
        <f>VLOOKUP($B206,'参加申込一覧表(様式A-3)'!$B$68:$AK$267,K$22,FALSE)</f>
        <v>0</v>
      </c>
      <c r="L206" s="81" t="str">
        <f>VLOOKUP($B206,'参加申込一覧表(様式A-3)'!$B$68:$AK$267,L$22,FALSE)</f>
        <v>・</v>
      </c>
      <c r="M206" s="81" t="str">
        <f>VLOOKUP($B206,'参加申込一覧表(様式A-3)'!$B$68:$AK$267,M$22,FALSE)</f>
        <v>・</v>
      </c>
      <c r="N206" s="81" t="str">
        <f>VLOOKUP($B206,'参加申込一覧表(様式A-3)'!$B$68:$AK$267,N$22,FALSE)</f>
        <v>・</v>
      </c>
      <c r="Q206" s="73">
        <f>VLOOKUP($B206,'参加申込一覧表(様式A-3)'!$B$68:$AK$267,$Q$22,FALSE)</f>
      </c>
      <c r="R206" s="81" t="str">
        <f>VLOOKUP($B206,'参加申込一覧表(様式A-3)'!$B$68:$AK$267,R$22,FALSE)</f>
        <v>　</v>
      </c>
      <c r="S206" s="81" t="str">
        <f>VLOOKUP($B206,'参加申込一覧表(様式A-3)'!$B$68:$AK$267,S$22,FALSE)</f>
        <v>　</v>
      </c>
      <c r="U206" s="83">
        <f>'参加申込一覧表(様式A-3)'!J$60</f>
      </c>
      <c r="V206" s="60">
        <v>30</v>
      </c>
      <c r="W206" s="73">
        <f>VLOOKUP($B206,'参加申込一覧表(様式A-3)'!$B$68:$AK$267,W$22,FALSE)</f>
        <v>0</v>
      </c>
      <c r="X206" s="60">
        <f t="shared" si="23"/>
        <v>12</v>
      </c>
      <c r="Y206" s="60">
        <f t="shared" si="24"/>
      </c>
      <c r="AC206" s="60">
        <f t="shared" si="25"/>
        <v>0</v>
      </c>
      <c r="AD206" s="60">
        <f t="shared" si="26"/>
        <v>0</v>
      </c>
      <c r="AE206" s="254">
        <f t="shared" si="28"/>
      </c>
    </row>
    <row r="207" spans="1:31" ht="13.5">
      <c r="A207" s="60">
        <v>182</v>
      </c>
      <c r="B207">
        <f>B206</f>
        <v>61</v>
      </c>
      <c r="C207" s="60">
        <f t="shared" si="27"/>
        <v>2</v>
      </c>
      <c r="D207" s="245">
        <f>VLOOKUP($B207,'参加申込一覧表(様式A-3)'!$B$68:$AK$267,D$23,FALSE)</f>
        <v>0</v>
      </c>
      <c r="E207" s="246">
        <f>IF(AE207="","",COUNTIF(AE$26:AE207,E$24))</f>
      </c>
      <c r="G207" s="73">
        <f>VLOOKUP($B207,'参加申込一覧表(様式A-3)'!$B$68:$AK$267,G$23,FALSE)</f>
        <v>0</v>
      </c>
      <c r="H207" s="60">
        <f t="shared" si="22"/>
      </c>
      <c r="I207" s="81">
        <f>VLOOKUP($B207,'参加申込一覧表(様式A-3)'!$B$68:$AK$267,I$23,FALSE)</f>
      </c>
      <c r="K207" s="73">
        <f>VLOOKUP($B207,'参加申込一覧表(様式A-3)'!$B$68:$AK$267,K$23,FALSE)</f>
        <v>0</v>
      </c>
      <c r="L207" s="81" t="str">
        <f>VLOOKUP($B207,'参加申込一覧表(様式A-3)'!$B$68:$AK$267,L$23,FALSE)</f>
        <v>・</v>
      </c>
      <c r="M207" s="81" t="str">
        <f>VLOOKUP($B207,'参加申込一覧表(様式A-3)'!$B$68:$AK$267,M$23,FALSE)</f>
        <v>・</v>
      </c>
      <c r="N207" s="81" t="str">
        <f>VLOOKUP($B207,'参加申込一覧表(様式A-3)'!$B$68:$AK$267,N$23,FALSE)</f>
        <v>・</v>
      </c>
      <c r="Q207" s="73">
        <f>VLOOKUP($B207,'参加申込一覧表(様式A-3)'!$B$68:$AK$267,Q$23,FALSE)</f>
      </c>
      <c r="R207" s="81" t="str">
        <f>VLOOKUP($B207,'参加申込一覧表(様式A-3)'!$B$68:$AK$267,R$23,FALSE)</f>
        <v>　</v>
      </c>
      <c r="S207" s="81" t="str">
        <f>VLOOKUP($B207,'参加申込一覧表(様式A-3)'!$B$68:$AK$267,S$23,FALSE)</f>
        <v>　</v>
      </c>
      <c r="U207" s="83">
        <f>'参加申込一覧表(様式A-3)'!J$60</f>
      </c>
      <c r="V207" s="60">
        <v>30</v>
      </c>
      <c r="W207" s="73">
        <f>VLOOKUP($B207,'参加申込一覧表(様式A-3)'!$B$68:$AK$267,W$23,FALSE)</f>
        <v>0</v>
      </c>
      <c r="X207" s="60">
        <f t="shared" si="23"/>
        <v>12</v>
      </c>
      <c r="Y207" s="60">
        <f t="shared" si="24"/>
      </c>
      <c r="AC207" s="60">
        <f t="shared" si="25"/>
        <v>0</v>
      </c>
      <c r="AD207" s="60">
        <f t="shared" si="26"/>
        <v>0</v>
      </c>
      <c r="AE207" s="254">
        <f t="shared" si="28"/>
      </c>
    </row>
    <row r="208" spans="1:31" ht="13.5">
      <c r="A208" s="60">
        <v>183</v>
      </c>
      <c r="B208">
        <f>B207</f>
        <v>61</v>
      </c>
      <c r="C208" s="60">
        <f t="shared" si="27"/>
        <v>3</v>
      </c>
      <c r="D208" s="245">
        <f>VLOOKUP($B208,'参加申込一覧表(様式A-3)'!$B$68:$AK$267,D$24,FALSE)</f>
        <v>0</v>
      </c>
      <c r="E208" s="246">
        <f>IF(AE208="","",COUNTIF(AE$26:AE208,E$24))</f>
      </c>
      <c r="G208" s="73">
        <f>VLOOKUP($B208,'参加申込一覧表(様式A-3)'!$B$68:$AK$267,G$24,FALSE)</f>
        <v>0</v>
      </c>
      <c r="H208" s="60">
        <f t="shared" si="22"/>
      </c>
      <c r="I208" s="81">
        <f>VLOOKUP($B208,'参加申込一覧表(様式A-3)'!$B$68:$AK$267,I$24,FALSE)</f>
      </c>
      <c r="K208" s="73">
        <f>VLOOKUP($B208,'参加申込一覧表(様式A-3)'!$B$68:$AK$267,K$24,FALSE)</f>
        <v>0</v>
      </c>
      <c r="L208" s="81" t="str">
        <f>VLOOKUP($B208,'参加申込一覧表(様式A-3)'!$B$68:$AK$267,L$24,FALSE)</f>
        <v>・</v>
      </c>
      <c r="M208" s="81" t="str">
        <f>VLOOKUP($B208,'参加申込一覧表(様式A-3)'!$B$68:$AK$267,M$24,FALSE)</f>
        <v>・</v>
      </c>
      <c r="N208" s="81" t="str">
        <f>VLOOKUP($B208,'参加申込一覧表(様式A-3)'!$B$68:$AK$267,N$24,FALSE)</f>
        <v>・</v>
      </c>
      <c r="Q208" s="73">
        <f>VLOOKUP($B208,'参加申込一覧表(様式A-3)'!$B$68:$AK$267,Q$24,FALSE)</f>
      </c>
      <c r="R208" s="81" t="str">
        <f>VLOOKUP($B208,'参加申込一覧表(様式A-3)'!$B$68:$AK$267,R$24,FALSE)</f>
        <v>　</v>
      </c>
      <c r="S208" s="81" t="str">
        <f>VLOOKUP($B208,'参加申込一覧表(様式A-3)'!$B$68:$AK$267,S$24,FALSE)</f>
        <v>　</v>
      </c>
      <c r="U208" s="83">
        <f>'参加申込一覧表(様式A-3)'!J$60</f>
      </c>
      <c r="V208" s="60">
        <v>30</v>
      </c>
      <c r="W208" s="73">
        <f>VLOOKUP($B208,'参加申込一覧表(様式A-3)'!$B$68:$AK$267,W$24,FALSE)</f>
        <v>0</v>
      </c>
      <c r="X208" s="60">
        <f t="shared" si="23"/>
        <v>12</v>
      </c>
      <c r="Y208" s="60">
        <f t="shared" si="24"/>
      </c>
      <c r="AC208" s="60">
        <f t="shared" si="25"/>
        <v>0</v>
      </c>
      <c r="AD208" s="60">
        <f t="shared" si="26"/>
        <v>0</v>
      </c>
      <c r="AE208" s="254">
        <f t="shared" si="28"/>
      </c>
    </row>
    <row r="209" spans="1:31" ht="13.5">
      <c r="A209" s="60">
        <v>184</v>
      </c>
      <c r="B209">
        <f>B206+1</f>
        <v>62</v>
      </c>
      <c r="C209" s="60">
        <f t="shared" si="27"/>
        <v>1</v>
      </c>
      <c r="D209" s="245">
        <f>VLOOKUP($B209,'参加申込一覧表(様式A-3)'!$B$68:$AK$267,D$22,FALSE)</f>
        <v>0</v>
      </c>
      <c r="E209" s="246">
        <f>IF(AE209="","",COUNTIF(AE$26:AE209,E$24))</f>
      </c>
      <c r="G209" s="73">
        <f>VLOOKUP($B209,'参加申込一覧表(様式A-3)'!$B$68:$AK$267,G$22,FALSE)</f>
        <v>0</v>
      </c>
      <c r="H209" s="60">
        <f t="shared" si="22"/>
      </c>
      <c r="I209" s="81">
        <f>VLOOKUP($B209,'参加申込一覧表(様式A-3)'!$B$68:$AK$267,I$22,FALSE)</f>
      </c>
      <c r="K209" s="73">
        <f>VLOOKUP($B209,'参加申込一覧表(様式A-3)'!$B$68:$AK$267,K$22,FALSE)</f>
        <v>0</v>
      </c>
      <c r="L209" s="81" t="str">
        <f>VLOOKUP($B209,'参加申込一覧表(様式A-3)'!$B$68:$AK$267,L$22,FALSE)</f>
        <v>・</v>
      </c>
      <c r="M209" s="81" t="str">
        <f>VLOOKUP($B209,'参加申込一覧表(様式A-3)'!$B$68:$AK$267,M$22,FALSE)</f>
        <v>・</v>
      </c>
      <c r="N209" s="81" t="str">
        <f>VLOOKUP($B209,'参加申込一覧表(様式A-3)'!$B$68:$AK$267,N$22,FALSE)</f>
        <v>・</v>
      </c>
      <c r="Q209" s="73">
        <f>VLOOKUP($B209,'参加申込一覧表(様式A-3)'!$B$68:$AK$267,$Q$22,FALSE)</f>
      </c>
      <c r="R209" s="81" t="str">
        <f>VLOOKUP($B209,'参加申込一覧表(様式A-3)'!$B$68:$AK$267,R$22,FALSE)</f>
        <v>　</v>
      </c>
      <c r="S209" s="81" t="str">
        <f>VLOOKUP($B209,'参加申込一覧表(様式A-3)'!$B$68:$AK$267,S$22,FALSE)</f>
        <v>　</v>
      </c>
      <c r="U209" s="83">
        <f>'参加申込一覧表(様式A-3)'!J$60</f>
      </c>
      <c r="V209" s="60">
        <v>30</v>
      </c>
      <c r="W209" s="73">
        <f>VLOOKUP($B209,'参加申込一覧表(様式A-3)'!$B$68:$AK$267,W$22,FALSE)</f>
        <v>0</v>
      </c>
      <c r="X209" s="60">
        <f t="shared" si="23"/>
        <v>12</v>
      </c>
      <c r="Y209" s="60">
        <f t="shared" si="24"/>
      </c>
      <c r="AC209" s="60">
        <f t="shared" si="25"/>
        <v>0</v>
      </c>
      <c r="AD209" s="60">
        <f t="shared" si="26"/>
        <v>0</v>
      </c>
      <c r="AE209" s="254">
        <f t="shared" si="28"/>
      </c>
    </row>
    <row r="210" spans="1:31" ht="13.5">
      <c r="A210" s="60">
        <v>185</v>
      </c>
      <c r="B210">
        <f>B209</f>
        <v>62</v>
      </c>
      <c r="C210" s="60">
        <f t="shared" si="27"/>
        <v>2</v>
      </c>
      <c r="D210" s="245">
        <f>VLOOKUP($B210,'参加申込一覧表(様式A-3)'!$B$68:$AK$267,D$23,FALSE)</f>
        <v>0</v>
      </c>
      <c r="E210" s="246">
        <f>IF(AE210="","",COUNTIF(AE$26:AE210,E$24))</f>
      </c>
      <c r="G210" s="73">
        <f>VLOOKUP($B210,'参加申込一覧表(様式A-3)'!$B$68:$AK$267,G$23,FALSE)</f>
        <v>0</v>
      </c>
      <c r="H210" s="60">
        <f t="shared" si="22"/>
      </c>
      <c r="I210" s="81">
        <f>VLOOKUP($B210,'参加申込一覧表(様式A-3)'!$B$68:$AK$267,I$23,FALSE)</f>
      </c>
      <c r="K210" s="73">
        <f>VLOOKUP($B210,'参加申込一覧表(様式A-3)'!$B$68:$AK$267,K$23,FALSE)</f>
        <v>0</v>
      </c>
      <c r="L210" s="81" t="str">
        <f>VLOOKUP($B210,'参加申込一覧表(様式A-3)'!$B$68:$AK$267,L$23,FALSE)</f>
        <v>・</v>
      </c>
      <c r="M210" s="81" t="str">
        <f>VLOOKUP($B210,'参加申込一覧表(様式A-3)'!$B$68:$AK$267,M$23,FALSE)</f>
        <v>・</v>
      </c>
      <c r="N210" s="81" t="str">
        <f>VLOOKUP($B210,'参加申込一覧表(様式A-3)'!$B$68:$AK$267,N$23,FALSE)</f>
        <v>・</v>
      </c>
      <c r="Q210" s="73">
        <f>VLOOKUP($B210,'参加申込一覧表(様式A-3)'!$B$68:$AK$267,Q$23,FALSE)</f>
      </c>
      <c r="R210" s="81" t="str">
        <f>VLOOKUP($B210,'参加申込一覧表(様式A-3)'!$B$68:$AK$267,R$23,FALSE)</f>
        <v>　</v>
      </c>
      <c r="S210" s="81" t="str">
        <f>VLOOKUP($B210,'参加申込一覧表(様式A-3)'!$B$68:$AK$267,S$23,FALSE)</f>
        <v>　</v>
      </c>
      <c r="U210" s="83">
        <f>'参加申込一覧表(様式A-3)'!J$60</f>
      </c>
      <c r="V210" s="60">
        <v>30</v>
      </c>
      <c r="W210" s="73">
        <f>VLOOKUP($B210,'参加申込一覧表(様式A-3)'!$B$68:$AK$267,W$23,FALSE)</f>
        <v>0</v>
      </c>
      <c r="X210" s="60">
        <f t="shared" si="23"/>
        <v>12</v>
      </c>
      <c r="Y210" s="60">
        <f t="shared" si="24"/>
      </c>
      <c r="AC210" s="60">
        <f t="shared" si="25"/>
        <v>0</v>
      </c>
      <c r="AD210" s="60">
        <f t="shared" si="26"/>
        <v>0</v>
      </c>
      <c r="AE210" s="254">
        <f t="shared" si="28"/>
      </c>
    </row>
    <row r="211" spans="1:31" ht="13.5">
      <c r="A211" s="60">
        <v>186</v>
      </c>
      <c r="B211">
        <f>B210</f>
        <v>62</v>
      </c>
      <c r="C211" s="60">
        <f t="shared" si="27"/>
        <v>3</v>
      </c>
      <c r="D211" s="245">
        <f>VLOOKUP($B211,'参加申込一覧表(様式A-3)'!$B$68:$AK$267,D$24,FALSE)</f>
        <v>0</v>
      </c>
      <c r="E211" s="246">
        <f>IF(AE211="","",COUNTIF(AE$26:AE211,E$24))</f>
      </c>
      <c r="G211" s="73">
        <f>VLOOKUP($B211,'参加申込一覧表(様式A-3)'!$B$68:$AK$267,G$24,FALSE)</f>
        <v>0</v>
      </c>
      <c r="H211" s="60">
        <f t="shared" si="22"/>
      </c>
      <c r="I211" s="81">
        <f>VLOOKUP($B211,'参加申込一覧表(様式A-3)'!$B$68:$AK$267,I$24,FALSE)</f>
      </c>
      <c r="K211" s="73">
        <f>VLOOKUP($B211,'参加申込一覧表(様式A-3)'!$B$68:$AK$267,K$24,FALSE)</f>
        <v>0</v>
      </c>
      <c r="L211" s="81" t="str">
        <f>VLOOKUP($B211,'参加申込一覧表(様式A-3)'!$B$68:$AK$267,L$24,FALSE)</f>
        <v>・</v>
      </c>
      <c r="M211" s="81" t="str">
        <f>VLOOKUP($B211,'参加申込一覧表(様式A-3)'!$B$68:$AK$267,M$24,FALSE)</f>
        <v>・</v>
      </c>
      <c r="N211" s="81" t="str">
        <f>VLOOKUP($B211,'参加申込一覧表(様式A-3)'!$B$68:$AK$267,N$24,FALSE)</f>
        <v>・</v>
      </c>
      <c r="Q211" s="73">
        <f>VLOOKUP($B211,'参加申込一覧表(様式A-3)'!$B$68:$AK$267,Q$24,FALSE)</f>
      </c>
      <c r="R211" s="81" t="str">
        <f>VLOOKUP($B211,'参加申込一覧表(様式A-3)'!$B$68:$AK$267,R$24,FALSE)</f>
        <v>　</v>
      </c>
      <c r="S211" s="81" t="str">
        <f>VLOOKUP($B211,'参加申込一覧表(様式A-3)'!$B$68:$AK$267,S$24,FALSE)</f>
        <v>　</v>
      </c>
      <c r="U211" s="83">
        <f>'参加申込一覧表(様式A-3)'!J$60</f>
      </c>
      <c r="V211" s="60">
        <v>30</v>
      </c>
      <c r="W211" s="73">
        <f>VLOOKUP($B211,'参加申込一覧表(様式A-3)'!$B$68:$AK$267,W$24,FALSE)</f>
        <v>0</v>
      </c>
      <c r="X211" s="60">
        <f t="shared" si="23"/>
        <v>12</v>
      </c>
      <c r="Y211" s="60">
        <f t="shared" si="24"/>
      </c>
      <c r="AC211" s="60">
        <f t="shared" si="25"/>
        <v>0</v>
      </c>
      <c r="AD211" s="60">
        <f t="shared" si="26"/>
        <v>0</v>
      </c>
      <c r="AE211" s="254">
        <f t="shared" si="28"/>
      </c>
    </row>
    <row r="212" spans="1:31" ht="13.5">
      <c r="A212" s="60">
        <v>187</v>
      </c>
      <c r="B212">
        <f>B209+1</f>
        <v>63</v>
      </c>
      <c r="C212" s="60">
        <f t="shared" si="27"/>
        <v>1</v>
      </c>
      <c r="D212" s="245">
        <f>VLOOKUP($B212,'参加申込一覧表(様式A-3)'!$B$68:$AK$267,D$22,FALSE)</f>
        <v>0</v>
      </c>
      <c r="E212" s="246">
        <f>IF(AE212="","",COUNTIF(AE$26:AE212,E$24))</f>
      </c>
      <c r="G212" s="73">
        <f>VLOOKUP($B212,'参加申込一覧表(様式A-3)'!$B$68:$AK$267,G$22,FALSE)</f>
        <v>0</v>
      </c>
      <c r="H212" s="60">
        <f t="shared" si="22"/>
      </c>
      <c r="I212" s="81">
        <f>VLOOKUP($B212,'参加申込一覧表(様式A-3)'!$B$68:$AK$267,I$22,FALSE)</f>
      </c>
      <c r="K212" s="73">
        <f>VLOOKUP($B212,'参加申込一覧表(様式A-3)'!$B$68:$AK$267,K$22,FALSE)</f>
        <v>0</v>
      </c>
      <c r="L212" s="81" t="str">
        <f>VLOOKUP($B212,'参加申込一覧表(様式A-3)'!$B$68:$AK$267,L$22,FALSE)</f>
        <v>・</v>
      </c>
      <c r="M212" s="81" t="str">
        <f>VLOOKUP($B212,'参加申込一覧表(様式A-3)'!$B$68:$AK$267,M$22,FALSE)</f>
        <v>・</v>
      </c>
      <c r="N212" s="81" t="str">
        <f>VLOOKUP($B212,'参加申込一覧表(様式A-3)'!$B$68:$AK$267,N$22,FALSE)</f>
        <v>・</v>
      </c>
      <c r="Q212" s="73">
        <f>VLOOKUP($B212,'参加申込一覧表(様式A-3)'!$B$68:$AK$267,$Q$22,FALSE)</f>
      </c>
      <c r="R212" s="81" t="str">
        <f>VLOOKUP($B212,'参加申込一覧表(様式A-3)'!$B$68:$AK$267,R$22,FALSE)</f>
        <v>　</v>
      </c>
      <c r="S212" s="81" t="str">
        <f>VLOOKUP($B212,'参加申込一覧表(様式A-3)'!$B$68:$AK$267,S$22,FALSE)</f>
        <v>　</v>
      </c>
      <c r="U212" s="83">
        <f>'参加申込一覧表(様式A-3)'!J$60</f>
      </c>
      <c r="V212" s="60">
        <v>30</v>
      </c>
      <c r="W212" s="73">
        <f>VLOOKUP($B212,'参加申込一覧表(様式A-3)'!$B$68:$AK$267,W$22,FALSE)</f>
        <v>0</v>
      </c>
      <c r="X212" s="60">
        <f t="shared" si="23"/>
        <v>12</v>
      </c>
      <c r="Y212" s="60">
        <f t="shared" si="24"/>
      </c>
      <c r="AC212" s="60">
        <f t="shared" si="25"/>
        <v>0</v>
      </c>
      <c r="AD212" s="60">
        <f t="shared" si="26"/>
        <v>0</v>
      </c>
      <c r="AE212" s="254">
        <f t="shared" si="28"/>
      </c>
    </row>
    <row r="213" spans="1:31" ht="13.5">
      <c r="A213" s="60">
        <v>188</v>
      </c>
      <c r="B213">
        <f>B212</f>
        <v>63</v>
      </c>
      <c r="C213" s="60">
        <f t="shared" si="27"/>
        <v>2</v>
      </c>
      <c r="D213" s="245">
        <f>VLOOKUP($B213,'参加申込一覧表(様式A-3)'!$B$68:$AK$267,D$23,FALSE)</f>
        <v>0</v>
      </c>
      <c r="E213" s="246">
        <f>IF(AE213="","",COUNTIF(AE$26:AE213,E$24))</f>
      </c>
      <c r="G213" s="73">
        <f>VLOOKUP($B213,'参加申込一覧表(様式A-3)'!$B$68:$AK$267,G$23,FALSE)</f>
        <v>0</v>
      </c>
      <c r="H213" s="60">
        <f t="shared" si="22"/>
      </c>
      <c r="I213" s="81">
        <f>VLOOKUP($B213,'参加申込一覧表(様式A-3)'!$B$68:$AK$267,I$23,FALSE)</f>
      </c>
      <c r="K213" s="73">
        <f>VLOOKUP($B213,'参加申込一覧表(様式A-3)'!$B$68:$AK$267,K$23,FALSE)</f>
        <v>0</v>
      </c>
      <c r="L213" s="81" t="str">
        <f>VLOOKUP($B213,'参加申込一覧表(様式A-3)'!$B$68:$AK$267,L$23,FALSE)</f>
        <v>・</v>
      </c>
      <c r="M213" s="81" t="str">
        <f>VLOOKUP($B213,'参加申込一覧表(様式A-3)'!$B$68:$AK$267,M$23,FALSE)</f>
        <v>・</v>
      </c>
      <c r="N213" s="81" t="str">
        <f>VLOOKUP($B213,'参加申込一覧表(様式A-3)'!$B$68:$AK$267,N$23,FALSE)</f>
        <v>・</v>
      </c>
      <c r="Q213" s="73">
        <f>VLOOKUP($B213,'参加申込一覧表(様式A-3)'!$B$68:$AK$267,Q$23,FALSE)</f>
      </c>
      <c r="R213" s="81" t="str">
        <f>VLOOKUP($B213,'参加申込一覧表(様式A-3)'!$B$68:$AK$267,R$23,FALSE)</f>
        <v>　</v>
      </c>
      <c r="S213" s="81" t="str">
        <f>VLOOKUP($B213,'参加申込一覧表(様式A-3)'!$B$68:$AK$267,S$23,FALSE)</f>
        <v>　</v>
      </c>
      <c r="U213" s="83">
        <f>'参加申込一覧表(様式A-3)'!J$60</f>
      </c>
      <c r="V213" s="60">
        <v>30</v>
      </c>
      <c r="W213" s="73">
        <f>VLOOKUP($B213,'参加申込一覧表(様式A-3)'!$B$68:$AK$267,W$23,FALSE)</f>
        <v>0</v>
      </c>
      <c r="X213" s="60">
        <f t="shared" si="23"/>
        <v>12</v>
      </c>
      <c r="Y213" s="60">
        <f t="shared" si="24"/>
      </c>
      <c r="AC213" s="60">
        <f t="shared" si="25"/>
        <v>0</v>
      </c>
      <c r="AD213" s="60">
        <f t="shared" si="26"/>
        <v>0</v>
      </c>
      <c r="AE213" s="254">
        <f t="shared" si="28"/>
      </c>
    </row>
    <row r="214" spans="1:31" ht="13.5">
      <c r="A214" s="60">
        <v>189</v>
      </c>
      <c r="B214">
        <f>B213</f>
        <v>63</v>
      </c>
      <c r="C214" s="60">
        <f t="shared" si="27"/>
        <v>3</v>
      </c>
      <c r="D214" s="245">
        <f>VLOOKUP($B214,'参加申込一覧表(様式A-3)'!$B$68:$AK$267,D$24,FALSE)</f>
        <v>0</v>
      </c>
      <c r="E214" s="246">
        <f>IF(AE214="","",COUNTIF(AE$26:AE214,E$24))</f>
      </c>
      <c r="G214" s="73">
        <f>VLOOKUP($B214,'参加申込一覧表(様式A-3)'!$B$68:$AK$267,G$24,FALSE)</f>
        <v>0</v>
      </c>
      <c r="H214" s="60">
        <f t="shared" si="22"/>
      </c>
      <c r="I214" s="81">
        <f>VLOOKUP($B214,'参加申込一覧表(様式A-3)'!$B$68:$AK$267,I$24,FALSE)</f>
      </c>
      <c r="K214" s="73">
        <f>VLOOKUP($B214,'参加申込一覧表(様式A-3)'!$B$68:$AK$267,K$24,FALSE)</f>
        <v>0</v>
      </c>
      <c r="L214" s="81" t="str">
        <f>VLOOKUP($B214,'参加申込一覧表(様式A-3)'!$B$68:$AK$267,L$24,FALSE)</f>
        <v>・</v>
      </c>
      <c r="M214" s="81" t="str">
        <f>VLOOKUP($B214,'参加申込一覧表(様式A-3)'!$B$68:$AK$267,M$24,FALSE)</f>
        <v>・</v>
      </c>
      <c r="N214" s="81" t="str">
        <f>VLOOKUP($B214,'参加申込一覧表(様式A-3)'!$B$68:$AK$267,N$24,FALSE)</f>
        <v>・</v>
      </c>
      <c r="Q214" s="73">
        <f>VLOOKUP($B214,'参加申込一覧表(様式A-3)'!$B$68:$AK$267,Q$24,FALSE)</f>
      </c>
      <c r="R214" s="81" t="str">
        <f>VLOOKUP($B214,'参加申込一覧表(様式A-3)'!$B$68:$AK$267,R$24,FALSE)</f>
        <v>　</v>
      </c>
      <c r="S214" s="81" t="str">
        <f>VLOOKUP($B214,'参加申込一覧表(様式A-3)'!$B$68:$AK$267,S$24,FALSE)</f>
        <v>　</v>
      </c>
      <c r="U214" s="83">
        <f>'参加申込一覧表(様式A-3)'!J$60</f>
      </c>
      <c r="V214" s="60">
        <v>30</v>
      </c>
      <c r="W214" s="73">
        <f>VLOOKUP($B214,'参加申込一覧表(様式A-3)'!$B$68:$AK$267,W$24,FALSE)</f>
        <v>0</v>
      </c>
      <c r="X214" s="60">
        <f t="shared" si="23"/>
        <v>12</v>
      </c>
      <c r="Y214" s="60">
        <f t="shared" si="24"/>
      </c>
      <c r="AC214" s="60">
        <f t="shared" si="25"/>
        <v>0</v>
      </c>
      <c r="AD214" s="60">
        <f t="shared" si="26"/>
        <v>0</v>
      </c>
      <c r="AE214" s="254">
        <f t="shared" si="28"/>
      </c>
    </row>
    <row r="215" spans="1:31" ht="13.5">
      <c r="A215" s="60">
        <v>190</v>
      </c>
      <c r="B215">
        <f>B212+1</f>
        <v>64</v>
      </c>
      <c r="C215" s="60">
        <f t="shared" si="27"/>
        <v>1</v>
      </c>
      <c r="D215" s="245">
        <f>VLOOKUP($B215,'参加申込一覧表(様式A-3)'!$B$68:$AK$267,D$22,FALSE)</f>
        <v>0</v>
      </c>
      <c r="E215" s="246">
        <f>IF(AE215="","",COUNTIF(AE$26:AE215,E$24))</f>
      </c>
      <c r="G215" s="73">
        <f>VLOOKUP($B215,'参加申込一覧表(様式A-3)'!$B$68:$AK$267,G$22,FALSE)</f>
        <v>0</v>
      </c>
      <c r="H215" s="60">
        <f aca="true" t="shared" si="29" ref="H215:H278">IF(AND(I215&lt;&gt;"",R215&lt;&gt;""),0,"")</f>
      </c>
      <c r="I215" s="81">
        <f>VLOOKUP($B215,'参加申込一覧表(様式A-3)'!$B$68:$AK$267,I$22,FALSE)</f>
      </c>
      <c r="K215" s="73">
        <f>VLOOKUP($B215,'参加申込一覧表(様式A-3)'!$B$68:$AK$267,K$22,FALSE)</f>
        <v>0</v>
      </c>
      <c r="L215" s="81" t="str">
        <f>VLOOKUP($B215,'参加申込一覧表(様式A-3)'!$B$68:$AK$267,L$22,FALSE)</f>
        <v>・</v>
      </c>
      <c r="M215" s="81" t="str">
        <f>VLOOKUP($B215,'参加申込一覧表(様式A-3)'!$B$68:$AK$267,M$22,FALSE)</f>
        <v>・</v>
      </c>
      <c r="N215" s="81" t="str">
        <f>VLOOKUP($B215,'参加申込一覧表(様式A-3)'!$B$68:$AK$267,N$22,FALSE)</f>
        <v>・</v>
      </c>
      <c r="Q215" s="73">
        <f>VLOOKUP($B215,'参加申込一覧表(様式A-3)'!$B$68:$AK$267,$Q$22,FALSE)</f>
      </c>
      <c r="R215" s="81" t="str">
        <f>VLOOKUP($B215,'参加申込一覧表(様式A-3)'!$B$68:$AK$267,R$22,FALSE)</f>
        <v>　</v>
      </c>
      <c r="S215" s="81" t="str">
        <f>VLOOKUP($B215,'参加申込一覧表(様式A-3)'!$B$68:$AK$267,S$22,FALSE)</f>
        <v>　</v>
      </c>
      <c r="U215" s="83">
        <f>'参加申込一覧表(様式A-3)'!J$60</f>
      </c>
      <c r="V215" s="60">
        <v>30</v>
      </c>
      <c r="W215" s="73">
        <f>VLOOKUP($B215,'参加申込一覧表(様式A-3)'!$B$68:$AK$267,W$22,FALSE)</f>
        <v>0</v>
      </c>
      <c r="X215" s="60">
        <f aca="true" t="shared" si="30" ref="X215:X278">12+W215</f>
        <v>12</v>
      </c>
      <c r="Y215" s="60">
        <f aca="true" t="shared" si="31" ref="Y215:Y278">Q215</f>
      </c>
      <c r="AC215" s="60">
        <f aca="true" t="shared" si="32" ref="AC215:AC278">K215</f>
        <v>0</v>
      </c>
      <c r="AD215" s="60">
        <f aca="true" t="shared" si="33" ref="AD215:AD278">AC215</f>
        <v>0</v>
      </c>
      <c r="AE215" s="254">
        <f t="shared" si="28"/>
      </c>
    </row>
    <row r="216" spans="1:31" ht="13.5">
      <c r="A216" s="60">
        <v>191</v>
      </c>
      <c r="B216">
        <f>B215</f>
        <v>64</v>
      </c>
      <c r="C216" s="60">
        <f t="shared" si="27"/>
        <v>2</v>
      </c>
      <c r="D216" s="245">
        <f>VLOOKUP($B216,'参加申込一覧表(様式A-3)'!$B$68:$AK$267,D$23,FALSE)</f>
        <v>0</v>
      </c>
      <c r="E216" s="246">
        <f>IF(AE216="","",COUNTIF(AE$26:AE216,E$24))</f>
      </c>
      <c r="G216" s="73">
        <f>VLOOKUP($B216,'参加申込一覧表(様式A-3)'!$B$68:$AK$267,G$23,FALSE)</f>
        <v>0</v>
      </c>
      <c r="H216" s="60">
        <f t="shared" si="29"/>
      </c>
      <c r="I216" s="81">
        <f>VLOOKUP($B216,'参加申込一覧表(様式A-3)'!$B$68:$AK$267,I$23,FALSE)</f>
      </c>
      <c r="K216" s="73">
        <f>VLOOKUP($B216,'参加申込一覧表(様式A-3)'!$B$68:$AK$267,K$23,FALSE)</f>
        <v>0</v>
      </c>
      <c r="L216" s="81" t="str">
        <f>VLOOKUP($B216,'参加申込一覧表(様式A-3)'!$B$68:$AK$267,L$23,FALSE)</f>
        <v>・</v>
      </c>
      <c r="M216" s="81" t="str">
        <f>VLOOKUP($B216,'参加申込一覧表(様式A-3)'!$B$68:$AK$267,M$23,FALSE)</f>
        <v>・</v>
      </c>
      <c r="N216" s="81" t="str">
        <f>VLOOKUP($B216,'参加申込一覧表(様式A-3)'!$B$68:$AK$267,N$23,FALSE)</f>
        <v>・</v>
      </c>
      <c r="Q216" s="73">
        <f>VLOOKUP($B216,'参加申込一覧表(様式A-3)'!$B$68:$AK$267,Q$23,FALSE)</f>
      </c>
      <c r="R216" s="81" t="str">
        <f>VLOOKUP($B216,'参加申込一覧表(様式A-3)'!$B$68:$AK$267,R$23,FALSE)</f>
        <v>　</v>
      </c>
      <c r="S216" s="81" t="str">
        <f>VLOOKUP($B216,'参加申込一覧表(様式A-3)'!$B$68:$AK$267,S$23,FALSE)</f>
        <v>　</v>
      </c>
      <c r="U216" s="83">
        <f>'参加申込一覧表(様式A-3)'!J$60</f>
      </c>
      <c r="V216" s="60">
        <v>30</v>
      </c>
      <c r="W216" s="73">
        <f>VLOOKUP($B216,'参加申込一覧表(様式A-3)'!$B$68:$AK$267,W$23,FALSE)</f>
        <v>0</v>
      </c>
      <c r="X216" s="60">
        <f t="shared" si="30"/>
        <v>12</v>
      </c>
      <c r="Y216" s="60">
        <f t="shared" si="31"/>
      </c>
      <c r="AC216" s="60">
        <f t="shared" si="32"/>
        <v>0</v>
      </c>
      <c r="AD216" s="60">
        <f t="shared" si="33"/>
        <v>0</v>
      </c>
      <c r="AE216" s="254">
        <f t="shared" si="28"/>
      </c>
    </row>
    <row r="217" spans="1:31" ht="13.5">
      <c r="A217" s="60">
        <v>192</v>
      </c>
      <c r="B217">
        <f>B216</f>
        <v>64</v>
      </c>
      <c r="C217" s="60">
        <f t="shared" si="27"/>
        <v>3</v>
      </c>
      <c r="D217" s="245">
        <f>VLOOKUP($B217,'参加申込一覧表(様式A-3)'!$B$68:$AK$267,D$24,FALSE)</f>
        <v>0</v>
      </c>
      <c r="E217" s="246">
        <f>IF(AE217="","",COUNTIF(AE$26:AE217,E$24))</f>
      </c>
      <c r="G217" s="73">
        <f>VLOOKUP($B217,'参加申込一覧表(様式A-3)'!$B$68:$AK$267,G$24,FALSE)</f>
        <v>0</v>
      </c>
      <c r="H217" s="60">
        <f t="shared" si="29"/>
      </c>
      <c r="I217" s="81">
        <f>VLOOKUP($B217,'参加申込一覧表(様式A-3)'!$B$68:$AK$267,I$24,FALSE)</f>
      </c>
      <c r="K217" s="73">
        <f>VLOOKUP($B217,'参加申込一覧表(様式A-3)'!$B$68:$AK$267,K$24,FALSE)</f>
        <v>0</v>
      </c>
      <c r="L217" s="81" t="str">
        <f>VLOOKUP($B217,'参加申込一覧表(様式A-3)'!$B$68:$AK$267,L$24,FALSE)</f>
        <v>・</v>
      </c>
      <c r="M217" s="81" t="str">
        <f>VLOOKUP($B217,'参加申込一覧表(様式A-3)'!$B$68:$AK$267,M$24,FALSE)</f>
        <v>・</v>
      </c>
      <c r="N217" s="81" t="str">
        <f>VLOOKUP($B217,'参加申込一覧表(様式A-3)'!$B$68:$AK$267,N$24,FALSE)</f>
        <v>・</v>
      </c>
      <c r="Q217" s="73">
        <f>VLOOKUP($B217,'参加申込一覧表(様式A-3)'!$B$68:$AK$267,Q$24,FALSE)</f>
      </c>
      <c r="R217" s="81" t="str">
        <f>VLOOKUP($B217,'参加申込一覧表(様式A-3)'!$B$68:$AK$267,R$24,FALSE)</f>
        <v>　</v>
      </c>
      <c r="S217" s="81" t="str">
        <f>VLOOKUP($B217,'参加申込一覧表(様式A-3)'!$B$68:$AK$267,S$24,FALSE)</f>
        <v>　</v>
      </c>
      <c r="U217" s="83">
        <f>'参加申込一覧表(様式A-3)'!J$60</f>
      </c>
      <c r="V217" s="60">
        <v>30</v>
      </c>
      <c r="W217" s="73">
        <f>VLOOKUP($B217,'参加申込一覧表(様式A-3)'!$B$68:$AK$267,W$24,FALSE)</f>
        <v>0</v>
      </c>
      <c r="X217" s="60">
        <f t="shared" si="30"/>
        <v>12</v>
      </c>
      <c r="Y217" s="60">
        <f t="shared" si="31"/>
      </c>
      <c r="AC217" s="60">
        <f t="shared" si="32"/>
        <v>0</v>
      </c>
      <c r="AD217" s="60">
        <f t="shared" si="33"/>
        <v>0</v>
      </c>
      <c r="AE217" s="254">
        <f t="shared" si="28"/>
      </c>
    </row>
    <row r="218" spans="1:31" ht="13.5">
      <c r="A218" s="60">
        <v>193</v>
      </c>
      <c r="B218">
        <f>B215+1</f>
        <v>65</v>
      </c>
      <c r="C218" s="60">
        <f t="shared" si="27"/>
        <v>1</v>
      </c>
      <c r="D218" s="245">
        <f>VLOOKUP($B218,'参加申込一覧表(様式A-3)'!$B$68:$AK$267,D$22,FALSE)</f>
        <v>0</v>
      </c>
      <c r="E218" s="246">
        <f>IF(AE218="","",COUNTIF(AE$26:AE218,E$24))</f>
      </c>
      <c r="G218" s="73">
        <f>VLOOKUP($B218,'参加申込一覧表(様式A-3)'!$B$68:$AK$267,G$22,FALSE)</f>
        <v>0</v>
      </c>
      <c r="H218" s="60">
        <f t="shared" si="29"/>
      </c>
      <c r="I218" s="81">
        <f>VLOOKUP($B218,'参加申込一覧表(様式A-3)'!$B$68:$AK$267,I$22,FALSE)</f>
      </c>
      <c r="K218" s="73">
        <f>VLOOKUP($B218,'参加申込一覧表(様式A-3)'!$B$68:$AK$267,K$22,FALSE)</f>
        <v>0</v>
      </c>
      <c r="L218" s="81" t="str">
        <f>VLOOKUP($B218,'参加申込一覧表(様式A-3)'!$B$68:$AK$267,L$22,FALSE)</f>
        <v>・</v>
      </c>
      <c r="M218" s="81" t="str">
        <f>VLOOKUP($B218,'参加申込一覧表(様式A-3)'!$B$68:$AK$267,M$22,FALSE)</f>
        <v>・</v>
      </c>
      <c r="N218" s="81" t="str">
        <f>VLOOKUP($B218,'参加申込一覧表(様式A-3)'!$B$68:$AK$267,N$22,FALSE)</f>
        <v>・</v>
      </c>
      <c r="Q218" s="73">
        <f>VLOOKUP($B218,'参加申込一覧表(様式A-3)'!$B$68:$AK$267,$Q$22,FALSE)</f>
      </c>
      <c r="R218" s="81" t="str">
        <f>VLOOKUP($B218,'参加申込一覧表(様式A-3)'!$B$68:$AK$267,R$22,FALSE)</f>
        <v>　</v>
      </c>
      <c r="S218" s="81" t="str">
        <f>VLOOKUP($B218,'参加申込一覧表(様式A-3)'!$B$68:$AK$267,S$22,FALSE)</f>
        <v>　</v>
      </c>
      <c r="U218" s="83">
        <f>'参加申込一覧表(様式A-3)'!J$60</f>
      </c>
      <c r="V218" s="60">
        <v>30</v>
      </c>
      <c r="W218" s="73">
        <f>VLOOKUP($B218,'参加申込一覧表(様式A-3)'!$B$68:$AK$267,W$22,FALSE)</f>
        <v>0</v>
      </c>
      <c r="X218" s="60">
        <f t="shared" si="30"/>
        <v>12</v>
      </c>
      <c r="Y218" s="60">
        <f t="shared" si="31"/>
      </c>
      <c r="AC218" s="60">
        <f t="shared" si="32"/>
        <v>0</v>
      </c>
      <c r="AD218" s="60">
        <f t="shared" si="33"/>
        <v>0</v>
      </c>
      <c r="AE218" s="254">
        <f t="shared" si="28"/>
      </c>
    </row>
    <row r="219" spans="1:31" ht="13.5">
      <c r="A219" s="60">
        <v>194</v>
      </c>
      <c r="B219">
        <f>B218</f>
        <v>65</v>
      </c>
      <c r="C219" s="60">
        <f t="shared" si="27"/>
        <v>2</v>
      </c>
      <c r="D219" s="245">
        <f>VLOOKUP($B219,'参加申込一覧表(様式A-3)'!$B$68:$AK$267,D$23,FALSE)</f>
        <v>0</v>
      </c>
      <c r="E219" s="246">
        <f>IF(AE219="","",COUNTIF(AE$26:AE219,E$24))</f>
      </c>
      <c r="G219" s="73">
        <f>VLOOKUP($B219,'参加申込一覧表(様式A-3)'!$B$68:$AK$267,G$23,FALSE)</f>
        <v>0</v>
      </c>
      <c r="H219" s="60">
        <f t="shared" si="29"/>
      </c>
      <c r="I219" s="81">
        <f>VLOOKUP($B219,'参加申込一覧表(様式A-3)'!$B$68:$AK$267,I$23,FALSE)</f>
      </c>
      <c r="K219" s="73">
        <f>VLOOKUP($B219,'参加申込一覧表(様式A-3)'!$B$68:$AK$267,K$23,FALSE)</f>
        <v>0</v>
      </c>
      <c r="L219" s="81" t="str">
        <f>VLOOKUP($B219,'参加申込一覧表(様式A-3)'!$B$68:$AK$267,L$23,FALSE)</f>
        <v>・</v>
      </c>
      <c r="M219" s="81" t="str">
        <f>VLOOKUP($B219,'参加申込一覧表(様式A-3)'!$B$68:$AK$267,M$23,FALSE)</f>
        <v>・</v>
      </c>
      <c r="N219" s="81" t="str">
        <f>VLOOKUP($B219,'参加申込一覧表(様式A-3)'!$B$68:$AK$267,N$23,FALSE)</f>
        <v>・</v>
      </c>
      <c r="Q219" s="73">
        <f>VLOOKUP($B219,'参加申込一覧表(様式A-3)'!$B$68:$AK$267,Q$23,FALSE)</f>
      </c>
      <c r="R219" s="81" t="str">
        <f>VLOOKUP($B219,'参加申込一覧表(様式A-3)'!$B$68:$AK$267,R$23,FALSE)</f>
        <v>　</v>
      </c>
      <c r="S219" s="81" t="str">
        <f>VLOOKUP($B219,'参加申込一覧表(様式A-3)'!$B$68:$AK$267,S$23,FALSE)</f>
        <v>　</v>
      </c>
      <c r="U219" s="83">
        <f>'参加申込一覧表(様式A-3)'!J$60</f>
      </c>
      <c r="V219" s="60">
        <v>30</v>
      </c>
      <c r="W219" s="73">
        <f>VLOOKUP($B219,'参加申込一覧表(様式A-3)'!$B$68:$AK$267,W$23,FALSE)</f>
        <v>0</v>
      </c>
      <c r="X219" s="60">
        <f t="shared" si="30"/>
        <v>12</v>
      </c>
      <c r="Y219" s="60">
        <f t="shared" si="31"/>
      </c>
      <c r="AC219" s="60">
        <f t="shared" si="32"/>
        <v>0</v>
      </c>
      <c r="AD219" s="60">
        <f t="shared" si="33"/>
        <v>0</v>
      </c>
      <c r="AE219" s="254">
        <f t="shared" si="28"/>
      </c>
    </row>
    <row r="220" spans="1:31" ht="13.5">
      <c r="A220" s="60">
        <v>195</v>
      </c>
      <c r="B220">
        <f>B219</f>
        <v>65</v>
      </c>
      <c r="C220" s="60">
        <f t="shared" si="27"/>
        <v>3</v>
      </c>
      <c r="D220" s="245">
        <f>VLOOKUP($B220,'参加申込一覧表(様式A-3)'!$B$68:$AK$267,D$24,FALSE)</f>
        <v>0</v>
      </c>
      <c r="E220" s="246">
        <f>IF(AE220="","",COUNTIF(AE$26:AE220,E$24))</f>
      </c>
      <c r="G220" s="73">
        <f>VLOOKUP($B220,'参加申込一覧表(様式A-3)'!$B$68:$AK$267,G$24,FALSE)</f>
        <v>0</v>
      </c>
      <c r="H220" s="60">
        <f t="shared" si="29"/>
      </c>
      <c r="I220" s="81">
        <f>VLOOKUP($B220,'参加申込一覧表(様式A-3)'!$B$68:$AK$267,I$24,FALSE)</f>
      </c>
      <c r="K220" s="73">
        <f>VLOOKUP($B220,'参加申込一覧表(様式A-3)'!$B$68:$AK$267,K$24,FALSE)</f>
        <v>0</v>
      </c>
      <c r="L220" s="81" t="str">
        <f>VLOOKUP($B220,'参加申込一覧表(様式A-3)'!$B$68:$AK$267,L$24,FALSE)</f>
        <v>・</v>
      </c>
      <c r="M220" s="81" t="str">
        <f>VLOOKUP($B220,'参加申込一覧表(様式A-3)'!$B$68:$AK$267,M$24,FALSE)</f>
        <v>・</v>
      </c>
      <c r="N220" s="81" t="str">
        <f>VLOOKUP($B220,'参加申込一覧表(様式A-3)'!$B$68:$AK$267,N$24,FALSE)</f>
        <v>・</v>
      </c>
      <c r="Q220" s="73">
        <f>VLOOKUP($B220,'参加申込一覧表(様式A-3)'!$B$68:$AK$267,Q$24,FALSE)</f>
      </c>
      <c r="R220" s="81" t="str">
        <f>VLOOKUP($B220,'参加申込一覧表(様式A-3)'!$B$68:$AK$267,R$24,FALSE)</f>
        <v>　</v>
      </c>
      <c r="S220" s="81" t="str">
        <f>VLOOKUP($B220,'参加申込一覧表(様式A-3)'!$B$68:$AK$267,S$24,FALSE)</f>
        <v>　</v>
      </c>
      <c r="U220" s="83">
        <f>'参加申込一覧表(様式A-3)'!J$60</f>
      </c>
      <c r="V220" s="60">
        <v>30</v>
      </c>
      <c r="W220" s="73">
        <f>VLOOKUP($B220,'参加申込一覧表(様式A-3)'!$B$68:$AK$267,W$24,FALSE)</f>
        <v>0</v>
      </c>
      <c r="X220" s="60">
        <f t="shared" si="30"/>
        <v>12</v>
      </c>
      <c r="Y220" s="60">
        <f t="shared" si="31"/>
      </c>
      <c r="AC220" s="60">
        <f t="shared" si="32"/>
        <v>0</v>
      </c>
      <c r="AD220" s="60">
        <f t="shared" si="33"/>
        <v>0</v>
      </c>
      <c r="AE220" s="254">
        <f t="shared" si="28"/>
      </c>
    </row>
    <row r="221" spans="1:31" ht="13.5">
      <c r="A221" s="60">
        <v>196</v>
      </c>
      <c r="B221">
        <f>B218+1</f>
        <v>66</v>
      </c>
      <c r="C221" s="60">
        <f t="shared" si="27"/>
        <v>1</v>
      </c>
      <c r="D221" s="245">
        <f>VLOOKUP($B221,'参加申込一覧表(様式A-3)'!$B$68:$AK$267,D$22,FALSE)</f>
        <v>0</v>
      </c>
      <c r="E221" s="246">
        <f>IF(AE221="","",COUNTIF(AE$26:AE221,E$24))</f>
      </c>
      <c r="G221" s="73">
        <f>VLOOKUP($B221,'参加申込一覧表(様式A-3)'!$B$68:$AK$267,G$22,FALSE)</f>
        <v>0</v>
      </c>
      <c r="H221" s="60">
        <f t="shared" si="29"/>
      </c>
      <c r="I221" s="81">
        <f>VLOOKUP($B221,'参加申込一覧表(様式A-3)'!$B$68:$AK$267,I$22,FALSE)</f>
      </c>
      <c r="K221" s="73">
        <f>VLOOKUP($B221,'参加申込一覧表(様式A-3)'!$B$68:$AK$267,K$22,FALSE)</f>
        <v>0</v>
      </c>
      <c r="L221" s="81" t="str">
        <f>VLOOKUP($B221,'参加申込一覧表(様式A-3)'!$B$68:$AK$267,L$22,FALSE)</f>
        <v>・</v>
      </c>
      <c r="M221" s="81" t="str">
        <f>VLOOKUP($B221,'参加申込一覧表(様式A-3)'!$B$68:$AK$267,M$22,FALSE)</f>
        <v>・</v>
      </c>
      <c r="N221" s="81" t="str">
        <f>VLOOKUP($B221,'参加申込一覧表(様式A-3)'!$B$68:$AK$267,N$22,FALSE)</f>
        <v>・</v>
      </c>
      <c r="Q221" s="73">
        <f>VLOOKUP($B221,'参加申込一覧表(様式A-3)'!$B$68:$AK$267,$Q$22,FALSE)</f>
      </c>
      <c r="R221" s="81" t="str">
        <f>VLOOKUP($B221,'参加申込一覧表(様式A-3)'!$B$68:$AK$267,R$22,FALSE)</f>
        <v>　</v>
      </c>
      <c r="S221" s="81" t="str">
        <f>VLOOKUP($B221,'参加申込一覧表(様式A-3)'!$B$68:$AK$267,S$22,FALSE)</f>
        <v>　</v>
      </c>
      <c r="U221" s="83">
        <f>'参加申込一覧表(様式A-3)'!J$60</f>
      </c>
      <c r="V221" s="60">
        <v>30</v>
      </c>
      <c r="W221" s="73">
        <f>VLOOKUP($B221,'参加申込一覧表(様式A-3)'!$B$68:$AK$267,W$22,FALSE)</f>
        <v>0</v>
      </c>
      <c r="X221" s="60">
        <f t="shared" si="30"/>
        <v>12</v>
      </c>
      <c r="Y221" s="60">
        <f t="shared" si="31"/>
      </c>
      <c r="AC221" s="60">
        <f t="shared" si="32"/>
        <v>0</v>
      </c>
      <c r="AD221" s="60">
        <f t="shared" si="33"/>
        <v>0</v>
      </c>
      <c r="AE221" s="254">
        <f t="shared" si="28"/>
      </c>
    </row>
    <row r="222" spans="1:31" ht="13.5">
      <c r="A222" s="60">
        <v>197</v>
      </c>
      <c r="B222">
        <f>B221</f>
        <v>66</v>
      </c>
      <c r="C222" s="60">
        <f aca="true" t="shared" si="34" ref="C222:C285">C219</f>
        <v>2</v>
      </c>
      <c r="D222" s="245">
        <f>VLOOKUP($B222,'参加申込一覧表(様式A-3)'!$B$68:$AK$267,D$23,FALSE)</f>
        <v>0</v>
      </c>
      <c r="E222" s="246">
        <f>IF(AE222="","",COUNTIF(AE$26:AE222,E$24))</f>
      </c>
      <c r="G222" s="73">
        <f>VLOOKUP($B222,'参加申込一覧表(様式A-3)'!$B$68:$AK$267,G$23,FALSE)</f>
        <v>0</v>
      </c>
      <c r="H222" s="60">
        <f t="shared" si="29"/>
      </c>
      <c r="I222" s="81">
        <f>VLOOKUP($B222,'参加申込一覧表(様式A-3)'!$B$68:$AK$267,I$23,FALSE)</f>
      </c>
      <c r="K222" s="73">
        <f>VLOOKUP($B222,'参加申込一覧表(様式A-3)'!$B$68:$AK$267,K$23,FALSE)</f>
        <v>0</v>
      </c>
      <c r="L222" s="81" t="str">
        <f>VLOOKUP($B222,'参加申込一覧表(様式A-3)'!$B$68:$AK$267,L$23,FALSE)</f>
        <v>・</v>
      </c>
      <c r="M222" s="81" t="str">
        <f>VLOOKUP($B222,'参加申込一覧表(様式A-3)'!$B$68:$AK$267,M$23,FALSE)</f>
        <v>・</v>
      </c>
      <c r="N222" s="81" t="str">
        <f>VLOOKUP($B222,'参加申込一覧表(様式A-3)'!$B$68:$AK$267,N$23,FALSE)</f>
        <v>・</v>
      </c>
      <c r="Q222" s="73">
        <f>VLOOKUP($B222,'参加申込一覧表(様式A-3)'!$B$68:$AK$267,Q$23,FALSE)</f>
      </c>
      <c r="R222" s="81" t="str">
        <f>VLOOKUP($B222,'参加申込一覧表(様式A-3)'!$B$68:$AK$267,R$23,FALSE)</f>
        <v>　</v>
      </c>
      <c r="S222" s="81" t="str">
        <f>VLOOKUP($B222,'参加申込一覧表(様式A-3)'!$B$68:$AK$267,S$23,FALSE)</f>
        <v>　</v>
      </c>
      <c r="U222" s="83">
        <f>'参加申込一覧表(様式A-3)'!J$60</f>
      </c>
      <c r="V222" s="60">
        <v>30</v>
      </c>
      <c r="W222" s="73">
        <f>VLOOKUP($B222,'参加申込一覧表(様式A-3)'!$B$68:$AK$267,W$23,FALSE)</f>
        <v>0</v>
      </c>
      <c r="X222" s="60">
        <f t="shared" si="30"/>
        <v>12</v>
      </c>
      <c r="Y222" s="60">
        <f t="shared" si="31"/>
      </c>
      <c r="AC222" s="60">
        <f t="shared" si="32"/>
        <v>0</v>
      </c>
      <c r="AD222" s="60">
        <f t="shared" si="33"/>
        <v>0</v>
      </c>
      <c r="AE222" s="254">
        <f t="shared" si="28"/>
      </c>
    </row>
    <row r="223" spans="1:31" ht="13.5">
      <c r="A223" s="60">
        <v>198</v>
      </c>
      <c r="B223">
        <f>B222</f>
        <v>66</v>
      </c>
      <c r="C223" s="60">
        <f t="shared" si="34"/>
        <v>3</v>
      </c>
      <c r="D223" s="245">
        <f>VLOOKUP($B223,'参加申込一覧表(様式A-3)'!$B$68:$AK$267,D$24,FALSE)</f>
        <v>0</v>
      </c>
      <c r="E223" s="246">
        <f>IF(AE223="","",COUNTIF(AE$26:AE223,E$24))</f>
      </c>
      <c r="G223" s="73">
        <f>VLOOKUP($B223,'参加申込一覧表(様式A-3)'!$B$68:$AK$267,G$24,FALSE)</f>
        <v>0</v>
      </c>
      <c r="H223" s="60">
        <f t="shared" si="29"/>
      </c>
      <c r="I223" s="81">
        <f>VLOOKUP($B223,'参加申込一覧表(様式A-3)'!$B$68:$AK$267,I$24,FALSE)</f>
      </c>
      <c r="K223" s="73">
        <f>VLOOKUP($B223,'参加申込一覧表(様式A-3)'!$B$68:$AK$267,K$24,FALSE)</f>
        <v>0</v>
      </c>
      <c r="L223" s="81" t="str">
        <f>VLOOKUP($B223,'参加申込一覧表(様式A-3)'!$B$68:$AK$267,L$24,FALSE)</f>
        <v>・</v>
      </c>
      <c r="M223" s="81" t="str">
        <f>VLOOKUP($B223,'参加申込一覧表(様式A-3)'!$B$68:$AK$267,M$24,FALSE)</f>
        <v>・</v>
      </c>
      <c r="N223" s="81" t="str">
        <f>VLOOKUP($B223,'参加申込一覧表(様式A-3)'!$B$68:$AK$267,N$24,FALSE)</f>
        <v>・</v>
      </c>
      <c r="Q223" s="73">
        <f>VLOOKUP($B223,'参加申込一覧表(様式A-3)'!$B$68:$AK$267,Q$24,FALSE)</f>
      </c>
      <c r="R223" s="81" t="str">
        <f>VLOOKUP($B223,'参加申込一覧表(様式A-3)'!$B$68:$AK$267,R$24,FALSE)</f>
        <v>　</v>
      </c>
      <c r="S223" s="81" t="str">
        <f>VLOOKUP($B223,'参加申込一覧表(様式A-3)'!$B$68:$AK$267,S$24,FALSE)</f>
        <v>　</v>
      </c>
      <c r="U223" s="83">
        <f>'参加申込一覧表(様式A-3)'!J$60</f>
      </c>
      <c r="V223" s="60">
        <v>30</v>
      </c>
      <c r="W223" s="73">
        <f>VLOOKUP($B223,'参加申込一覧表(様式A-3)'!$B$68:$AK$267,W$24,FALSE)</f>
        <v>0</v>
      </c>
      <c r="X223" s="60">
        <f t="shared" si="30"/>
        <v>12</v>
      </c>
      <c r="Y223" s="60">
        <f t="shared" si="31"/>
      </c>
      <c r="AC223" s="60">
        <f t="shared" si="32"/>
        <v>0</v>
      </c>
      <c r="AD223" s="60">
        <f t="shared" si="33"/>
        <v>0</v>
      </c>
      <c r="AE223" s="254">
        <f t="shared" si="28"/>
      </c>
    </row>
    <row r="224" spans="1:31" ht="13.5">
      <c r="A224" s="60">
        <v>199</v>
      </c>
      <c r="B224">
        <f>B221+1</f>
        <v>67</v>
      </c>
      <c r="C224" s="60">
        <f t="shared" si="34"/>
        <v>1</v>
      </c>
      <c r="D224" s="245">
        <f>VLOOKUP($B224,'参加申込一覧表(様式A-3)'!$B$68:$AK$267,D$22,FALSE)</f>
        <v>0</v>
      </c>
      <c r="E224" s="246">
        <f>IF(AE224="","",COUNTIF(AE$26:AE224,E$24))</f>
      </c>
      <c r="G224" s="73">
        <f>VLOOKUP($B224,'参加申込一覧表(様式A-3)'!$B$68:$AK$267,G$22,FALSE)</f>
        <v>0</v>
      </c>
      <c r="H224" s="60">
        <f t="shared" si="29"/>
      </c>
      <c r="I224" s="81">
        <f>VLOOKUP($B224,'参加申込一覧表(様式A-3)'!$B$68:$AK$267,I$22,FALSE)</f>
      </c>
      <c r="K224" s="73">
        <f>VLOOKUP($B224,'参加申込一覧表(様式A-3)'!$B$68:$AK$267,K$22,FALSE)</f>
        <v>0</v>
      </c>
      <c r="L224" s="81" t="str">
        <f>VLOOKUP($B224,'参加申込一覧表(様式A-3)'!$B$68:$AK$267,L$22,FALSE)</f>
        <v>・</v>
      </c>
      <c r="M224" s="81" t="str">
        <f>VLOOKUP($B224,'参加申込一覧表(様式A-3)'!$B$68:$AK$267,M$22,FALSE)</f>
        <v>・</v>
      </c>
      <c r="N224" s="81" t="str">
        <f>VLOOKUP($B224,'参加申込一覧表(様式A-3)'!$B$68:$AK$267,N$22,FALSE)</f>
        <v>・</v>
      </c>
      <c r="Q224" s="73">
        <f>VLOOKUP($B224,'参加申込一覧表(様式A-3)'!$B$68:$AK$267,$Q$22,FALSE)</f>
      </c>
      <c r="R224" s="81" t="str">
        <f>VLOOKUP($B224,'参加申込一覧表(様式A-3)'!$B$68:$AK$267,R$22,FALSE)</f>
        <v>　</v>
      </c>
      <c r="S224" s="81" t="str">
        <f>VLOOKUP($B224,'参加申込一覧表(様式A-3)'!$B$68:$AK$267,S$22,FALSE)</f>
        <v>　</v>
      </c>
      <c r="U224" s="83">
        <f>'参加申込一覧表(様式A-3)'!J$60</f>
      </c>
      <c r="V224" s="60">
        <v>30</v>
      </c>
      <c r="W224" s="73">
        <f>VLOOKUP($B224,'参加申込一覧表(様式A-3)'!$B$68:$AK$267,W$22,FALSE)</f>
        <v>0</v>
      </c>
      <c r="X224" s="60">
        <f t="shared" si="30"/>
        <v>12</v>
      </c>
      <c r="Y224" s="60">
        <f t="shared" si="31"/>
      </c>
      <c r="AC224" s="60">
        <f t="shared" si="32"/>
        <v>0</v>
      </c>
      <c r="AD224" s="60">
        <f t="shared" si="33"/>
        <v>0</v>
      </c>
      <c r="AE224" s="254">
        <f aca="true" t="shared" si="35" ref="AE224:AE287">IF(D224=0,"",AE$24)</f>
      </c>
    </row>
    <row r="225" spans="1:31" ht="13.5">
      <c r="A225" s="60">
        <v>200</v>
      </c>
      <c r="B225">
        <f>B224</f>
        <v>67</v>
      </c>
      <c r="C225" s="60">
        <f t="shared" si="34"/>
        <v>2</v>
      </c>
      <c r="D225" s="245">
        <f>VLOOKUP($B225,'参加申込一覧表(様式A-3)'!$B$68:$AK$267,D$23,FALSE)</f>
        <v>0</v>
      </c>
      <c r="E225" s="246">
        <f>IF(AE225="","",COUNTIF(AE$26:AE225,E$24))</f>
      </c>
      <c r="G225" s="73">
        <f>VLOOKUP($B225,'参加申込一覧表(様式A-3)'!$B$68:$AK$267,G$23,FALSE)</f>
        <v>0</v>
      </c>
      <c r="H225" s="60">
        <f t="shared" si="29"/>
      </c>
      <c r="I225" s="81">
        <f>VLOOKUP($B225,'参加申込一覧表(様式A-3)'!$B$68:$AK$267,I$23,FALSE)</f>
      </c>
      <c r="K225" s="73">
        <f>VLOOKUP($B225,'参加申込一覧表(様式A-3)'!$B$68:$AK$267,K$23,FALSE)</f>
        <v>0</v>
      </c>
      <c r="L225" s="81" t="str">
        <f>VLOOKUP($B225,'参加申込一覧表(様式A-3)'!$B$68:$AK$267,L$23,FALSE)</f>
        <v>・</v>
      </c>
      <c r="M225" s="81" t="str">
        <f>VLOOKUP($B225,'参加申込一覧表(様式A-3)'!$B$68:$AK$267,M$23,FALSE)</f>
        <v>・</v>
      </c>
      <c r="N225" s="81" t="str">
        <f>VLOOKUP($B225,'参加申込一覧表(様式A-3)'!$B$68:$AK$267,N$23,FALSE)</f>
        <v>・</v>
      </c>
      <c r="Q225" s="73">
        <f>VLOOKUP($B225,'参加申込一覧表(様式A-3)'!$B$68:$AK$267,Q$23,FALSE)</f>
      </c>
      <c r="R225" s="81" t="str">
        <f>VLOOKUP($B225,'参加申込一覧表(様式A-3)'!$B$68:$AK$267,R$23,FALSE)</f>
        <v>　</v>
      </c>
      <c r="S225" s="81" t="str">
        <f>VLOOKUP($B225,'参加申込一覧表(様式A-3)'!$B$68:$AK$267,S$23,FALSE)</f>
        <v>　</v>
      </c>
      <c r="U225" s="83">
        <f>'参加申込一覧表(様式A-3)'!J$60</f>
      </c>
      <c r="V225" s="60">
        <v>30</v>
      </c>
      <c r="W225" s="73">
        <f>VLOOKUP($B225,'参加申込一覧表(様式A-3)'!$B$68:$AK$267,W$23,FALSE)</f>
        <v>0</v>
      </c>
      <c r="X225" s="60">
        <f t="shared" si="30"/>
        <v>12</v>
      </c>
      <c r="Y225" s="60">
        <f t="shared" si="31"/>
      </c>
      <c r="AC225" s="60">
        <f t="shared" si="32"/>
        <v>0</v>
      </c>
      <c r="AD225" s="60">
        <f t="shared" si="33"/>
        <v>0</v>
      </c>
      <c r="AE225" s="254">
        <f t="shared" si="35"/>
      </c>
    </row>
    <row r="226" spans="1:31" ht="13.5">
      <c r="A226" s="60">
        <v>201</v>
      </c>
      <c r="B226">
        <f>B225</f>
        <v>67</v>
      </c>
      <c r="C226" s="60">
        <f t="shared" si="34"/>
        <v>3</v>
      </c>
      <c r="D226" s="245">
        <f>VLOOKUP($B226,'参加申込一覧表(様式A-3)'!$B$68:$AK$267,D$24,FALSE)</f>
        <v>0</v>
      </c>
      <c r="E226" s="246">
        <f>IF(AE226="","",COUNTIF(AE$26:AE226,E$24))</f>
      </c>
      <c r="G226" s="73">
        <f>VLOOKUP($B226,'参加申込一覧表(様式A-3)'!$B$68:$AK$267,G$24,FALSE)</f>
        <v>0</v>
      </c>
      <c r="H226" s="60">
        <f t="shared" si="29"/>
      </c>
      <c r="I226" s="81">
        <f>VLOOKUP($B226,'参加申込一覧表(様式A-3)'!$B$68:$AK$267,I$24,FALSE)</f>
      </c>
      <c r="K226" s="73">
        <f>VLOOKUP($B226,'参加申込一覧表(様式A-3)'!$B$68:$AK$267,K$24,FALSE)</f>
        <v>0</v>
      </c>
      <c r="L226" s="81" t="str">
        <f>VLOOKUP($B226,'参加申込一覧表(様式A-3)'!$B$68:$AK$267,L$24,FALSE)</f>
        <v>・</v>
      </c>
      <c r="M226" s="81" t="str">
        <f>VLOOKUP($B226,'参加申込一覧表(様式A-3)'!$B$68:$AK$267,M$24,FALSE)</f>
        <v>・</v>
      </c>
      <c r="N226" s="81" t="str">
        <f>VLOOKUP($B226,'参加申込一覧表(様式A-3)'!$B$68:$AK$267,N$24,FALSE)</f>
        <v>・</v>
      </c>
      <c r="Q226" s="73">
        <f>VLOOKUP($B226,'参加申込一覧表(様式A-3)'!$B$68:$AK$267,Q$24,FALSE)</f>
      </c>
      <c r="R226" s="81" t="str">
        <f>VLOOKUP($B226,'参加申込一覧表(様式A-3)'!$B$68:$AK$267,R$24,FALSE)</f>
        <v>　</v>
      </c>
      <c r="S226" s="81" t="str">
        <f>VLOOKUP($B226,'参加申込一覧表(様式A-3)'!$B$68:$AK$267,S$24,FALSE)</f>
        <v>　</v>
      </c>
      <c r="U226" s="83">
        <f>'参加申込一覧表(様式A-3)'!J$60</f>
      </c>
      <c r="V226" s="60">
        <v>30</v>
      </c>
      <c r="W226" s="73">
        <f>VLOOKUP($B226,'参加申込一覧表(様式A-3)'!$B$68:$AK$267,W$24,FALSE)</f>
        <v>0</v>
      </c>
      <c r="X226" s="60">
        <f t="shared" si="30"/>
        <v>12</v>
      </c>
      <c r="Y226" s="60">
        <f t="shared" si="31"/>
      </c>
      <c r="AC226" s="60">
        <f t="shared" si="32"/>
        <v>0</v>
      </c>
      <c r="AD226" s="60">
        <f t="shared" si="33"/>
        <v>0</v>
      </c>
      <c r="AE226" s="254">
        <f t="shared" si="35"/>
      </c>
    </row>
    <row r="227" spans="1:31" ht="13.5">
      <c r="A227" s="60">
        <v>202</v>
      </c>
      <c r="B227">
        <f>B224+1</f>
        <v>68</v>
      </c>
      <c r="C227" s="60">
        <f t="shared" si="34"/>
        <v>1</v>
      </c>
      <c r="D227" s="245">
        <f>VLOOKUP($B227,'参加申込一覧表(様式A-3)'!$B$68:$AK$267,D$22,FALSE)</f>
        <v>0</v>
      </c>
      <c r="E227" s="246">
        <f>IF(AE227="","",COUNTIF(AE$26:AE227,E$24))</f>
      </c>
      <c r="G227" s="73">
        <f>VLOOKUP($B227,'参加申込一覧表(様式A-3)'!$B$68:$AK$267,G$22,FALSE)</f>
        <v>0</v>
      </c>
      <c r="H227" s="60">
        <f t="shared" si="29"/>
      </c>
      <c r="I227" s="81">
        <f>VLOOKUP($B227,'参加申込一覧表(様式A-3)'!$B$68:$AK$267,I$22,FALSE)</f>
      </c>
      <c r="K227" s="73">
        <f>VLOOKUP($B227,'参加申込一覧表(様式A-3)'!$B$68:$AK$267,K$22,FALSE)</f>
        <v>0</v>
      </c>
      <c r="L227" s="81" t="str">
        <f>VLOOKUP($B227,'参加申込一覧表(様式A-3)'!$B$68:$AK$267,L$22,FALSE)</f>
        <v>・</v>
      </c>
      <c r="M227" s="81" t="str">
        <f>VLOOKUP($B227,'参加申込一覧表(様式A-3)'!$B$68:$AK$267,M$22,FALSE)</f>
        <v>・</v>
      </c>
      <c r="N227" s="81" t="str">
        <f>VLOOKUP($B227,'参加申込一覧表(様式A-3)'!$B$68:$AK$267,N$22,FALSE)</f>
        <v>・</v>
      </c>
      <c r="Q227" s="73">
        <f>VLOOKUP($B227,'参加申込一覧表(様式A-3)'!$B$68:$AK$267,$Q$22,FALSE)</f>
      </c>
      <c r="R227" s="81" t="str">
        <f>VLOOKUP($B227,'参加申込一覧表(様式A-3)'!$B$68:$AK$267,R$22,FALSE)</f>
        <v>　</v>
      </c>
      <c r="S227" s="81" t="str">
        <f>VLOOKUP($B227,'参加申込一覧表(様式A-3)'!$B$68:$AK$267,S$22,FALSE)</f>
        <v>　</v>
      </c>
      <c r="U227" s="83">
        <f>'参加申込一覧表(様式A-3)'!J$60</f>
      </c>
      <c r="V227" s="60">
        <v>30</v>
      </c>
      <c r="W227" s="73">
        <f>VLOOKUP($B227,'参加申込一覧表(様式A-3)'!$B$68:$AK$267,W$22,FALSE)</f>
        <v>0</v>
      </c>
      <c r="X227" s="60">
        <f t="shared" si="30"/>
        <v>12</v>
      </c>
      <c r="Y227" s="60">
        <f t="shared" si="31"/>
      </c>
      <c r="AC227" s="60">
        <f t="shared" si="32"/>
        <v>0</v>
      </c>
      <c r="AD227" s="60">
        <f t="shared" si="33"/>
        <v>0</v>
      </c>
      <c r="AE227" s="254">
        <f t="shared" si="35"/>
      </c>
    </row>
    <row r="228" spans="1:31" ht="13.5">
      <c r="A228" s="60">
        <v>203</v>
      </c>
      <c r="B228">
        <f>B227</f>
        <v>68</v>
      </c>
      <c r="C228" s="60">
        <f t="shared" si="34"/>
        <v>2</v>
      </c>
      <c r="D228" s="245">
        <f>VLOOKUP($B228,'参加申込一覧表(様式A-3)'!$B$68:$AK$267,D$23,FALSE)</f>
        <v>0</v>
      </c>
      <c r="E228" s="246">
        <f>IF(AE228="","",COUNTIF(AE$26:AE228,E$24))</f>
      </c>
      <c r="G228" s="73">
        <f>VLOOKUP($B228,'参加申込一覧表(様式A-3)'!$B$68:$AK$267,G$23,FALSE)</f>
        <v>0</v>
      </c>
      <c r="H228" s="60">
        <f t="shared" si="29"/>
      </c>
      <c r="I228" s="81">
        <f>VLOOKUP($B228,'参加申込一覧表(様式A-3)'!$B$68:$AK$267,I$23,FALSE)</f>
      </c>
      <c r="K228" s="73">
        <f>VLOOKUP($B228,'参加申込一覧表(様式A-3)'!$B$68:$AK$267,K$23,FALSE)</f>
        <v>0</v>
      </c>
      <c r="L228" s="81" t="str">
        <f>VLOOKUP($B228,'参加申込一覧表(様式A-3)'!$B$68:$AK$267,L$23,FALSE)</f>
        <v>・</v>
      </c>
      <c r="M228" s="81" t="str">
        <f>VLOOKUP($B228,'参加申込一覧表(様式A-3)'!$B$68:$AK$267,M$23,FALSE)</f>
        <v>・</v>
      </c>
      <c r="N228" s="81" t="str">
        <f>VLOOKUP($B228,'参加申込一覧表(様式A-3)'!$B$68:$AK$267,N$23,FALSE)</f>
        <v>・</v>
      </c>
      <c r="Q228" s="73">
        <f>VLOOKUP($B228,'参加申込一覧表(様式A-3)'!$B$68:$AK$267,Q$23,FALSE)</f>
      </c>
      <c r="R228" s="81" t="str">
        <f>VLOOKUP($B228,'参加申込一覧表(様式A-3)'!$B$68:$AK$267,R$23,FALSE)</f>
        <v>　</v>
      </c>
      <c r="S228" s="81" t="str">
        <f>VLOOKUP($B228,'参加申込一覧表(様式A-3)'!$B$68:$AK$267,S$23,FALSE)</f>
        <v>　</v>
      </c>
      <c r="U228" s="83">
        <f>'参加申込一覧表(様式A-3)'!J$60</f>
      </c>
      <c r="V228" s="60">
        <v>30</v>
      </c>
      <c r="W228" s="73">
        <f>VLOOKUP($B228,'参加申込一覧表(様式A-3)'!$B$68:$AK$267,W$23,FALSE)</f>
        <v>0</v>
      </c>
      <c r="X228" s="60">
        <f t="shared" si="30"/>
        <v>12</v>
      </c>
      <c r="Y228" s="60">
        <f t="shared" si="31"/>
      </c>
      <c r="AC228" s="60">
        <f t="shared" si="32"/>
        <v>0</v>
      </c>
      <c r="AD228" s="60">
        <f t="shared" si="33"/>
        <v>0</v>
      </c>
      <c r="AE228" s="254">
        <f t="shared" si="35"/>
      </c>
    </row>
    <row r="229" spans="1:31" ht="13.5">
      <c r="A229" s="60">
        <v>204</v>
      </c>
      <c r="B229">
        <f>B228</f>
        <v>68</v>
      </c>
      <c r="C229" s="60">
        <f t="shared" si="34"/>
        <v>3</v>
      </c>
      <c r="D229" s="245">
        <f>VLOOKUP($B229,'参加申込一覧表(様式A-3)'!$B$68:$AK$267,D$24,FALSE)</f>
        <v>0</v>
      </c>
      <c r="E229" s="246">
        <f>IF(AE229="","",COUNTIF(AE$26:AE229,E$24))</f>
      </c>
      <c r="G229" s="73">
        <f>VLOOKUP($B229,'参加申込一覧表(様式A-3)'!$B$68:$AK$267,G$24,FALSE)</f>
        <v>0</v>
      </c>
      <c r="H229" s="60">
        <f t="shared" si="29"/>
      </c>
      <c r="I229" s="81">
        <f>VLOOKUP($B229,'参加申込一覧表(様式A-3)'!$B$68:$AK$267,I$24,FALSE)</f>
      </c>
      <c r="K229" s="73">
        <f>VLOOKUP($B229,'参加申込一覧表(様式A-3)'!$B$68:$AK$267,K$24,FALSE)</f>
        <v>0</v>
      </c>
      <c r="L229" s="81" t="str">
        <f>VLOOKUP($B229,'参加申込一覧表(様式A-3)'!$B$68:$AK$267,L$24,FALSE)</f>
        <v>・</v>
      </c>
      <c r="M229" s="81" t="str">
        <f>VLOOKUP($B229,'参加申込一覧表(様式A-3)'!$B$68:$AK$267,M$24,FALSE)</f>
        <v>・</v>
      </c>
      <c r="N229" s="81" t="str">
        <f>VLOOKUP($B229,'参加申込一覧表(様式A-3)'!$B$68:$AK$267,N$24,FALSE)</f>
        <v>・</v>
      </c>
      <c r="Q229" s="73">
        <f>VLOOKUP($B229,'参加申込一覧表(様式A-3)'!$B$68:$AK$267,Q$24,FALSE)</f>
      </c>
      <c r="R229" s="81" t="str">
        <f>VLOOKUP($B229,'参加申込一覧表(様式A-3)'!$B$68:$AK$267,R$24,FALSE)</f>
        <v>　</v>
      </c>
      <c r="S229" s="81" t="str">
        <f>VLOOKUP($B229,'参加申込一覧表(様式A-3)'!$B$68:$AK$267,S$24,FALSE)</f>
        <v>　</v>
      </c>
      <c r="U229" s="83">
        <f>'参加申込一覧表(様式A-3)'!J$60</f>
      </c>
      <c r="V229" s="60">
        <v>30</v>
      </c>
      <c r="W229" s="73">
        <f>VLOOKUP($B229,'参加申込一覧表(様式A-3)'!$B$68:$AK$267,W$24,FALSE)</f>
        <v>0</v>
      </c>
      <c r="X229" s="60">
        <f t="shared" si="30"/>
        <v>12</v>
      </c>
      <c r="Y229" s="60">
        <f t="shared" si="31"/>
      </c>
      <c r="AC229" s="60">
        <f t="shared" si="32"/>
        <v>0</v>
      </c>
      <c r="AD229" s="60">
        <f t="shared" si="33"/>
        <v>0</v>
      </c>
      <c r="AE229" s="254">
        <f t="shared" si="35"/>
      </c>
    </row>
    <row r="230" spans="1:31" ht="13.5">
      <c r="A230" s="60">
        <v>205</v>
      </c>
      <c r="B230">
        <f>B227+1</f>
        <v>69</v>
      </c>
      <c r="C230" s="60">
        <f t="shared" si="34"/>
        <v>1</v>
      </c>
      <c r="D230" s="245">
        <f>VLOOKUP($B230,'参加申込一覧表(様式A-3)'!$B$68:$AK$267,D$22,FALSE)</f>
        <v>0</v>
      </c>
      <c r="E230" s="246">
        <f>IF(AE230="","",COUNTIF(AE$26:AE230,E$24))</f>
      </c>
      <c r="G230" s="73">
        <f>VLOOKUP($B230,'参加申込一覧表(様式A-3)'!$B$68:$AK$267,G$22,FALSE)</f>
        <v>0</v>
      </c>
      <c r="H230" s="60">
        <f t="shared" si="29"/>
      </c>
      <c r="I230" s="81">
        <f>VLOOKUP($B230,'参加申込一覧表(様式A-3)'!$B$68:$AK$267,I$22,FALSE)</f>
      </c>
      <c r="K230" s="73">
        <f>VLOOKUP($B230,'参加申込一覧表(様式A-3)'!$B$68:$AK$267,K$22,FALSE)</f>
        <v>0</v>
      </c>
      <c r="L230" s="81" t="str">
        <f>VLOOKUP($B230,'参加申込一覧表(様式A-3)'!$B$68:$AK$267,L$22,FALSE)</f>
        <v>・</v>
      </c>
      <c r="M230" s="81" t="str">
        <f>VLOOKUP($B230,'参加申込一覧表(様式A-3)'!$B$68:$AK$267,M$22,FALSE)</f>
        <v>・</v>
      </c>
      <c r="N230" s="81" t="str">
        <f>VLOOKUP($B230,'参加申込一覧表(様式A-3)'!$B$68:$AK$267,N$22,FALSE)</f>
        <v>・</v>
      </c>
      <c r="Q230" s="73">
        <f>VLOOKUP($B230,'参加申込一覧表(様式A-3)'!$B$68:$AK$267,$Q$22,FALSE)</f>
      </c>
      <c r="R230" s="81" t="str">
        <f>VLOOKUP($B230,'参加申込一覧表(様式A-3)'!$B$68:$AK$267,R$22,FALSE)</f>
        <v>　</v>
      </c>
      <c r="S230" s="81" t="str">
        <f>VLOOKUP($B230,'参加申込一覧表(様式A-3)'!$B$68:$AK$267,S$22,FALSE)</f>
        <v>　</v>
      </c>
      <c r="U230" s="83">
        <f>'参加申込一覧表(様式A-3)'!J$60</f>
      </c>
      <c r="V230" s="60">
        <v>30</v>
      </c>
      <c r="W230" s="73">
        <f>VLOOKUP($B230,'参加申込一覧表(様式A-3)'!$B$68:$AK$267,W$22,FALSE)</f>
        <v>0</v>
      </c>
      <c r="X230" s="60">
        <f t="shared" si="30"/>
        <v>12</v>
      </c>
      <c r="Y230" s="60">
        <f t="shared" si="31"/>
      </c>
      <c r="AC230" s="60">
        <f t="shared" si="32"/>
        <v>0</v>
      </c>
      <c r="AD230" s="60">
        <f t="shared" si="33"/>
        <v>0</v>
      </c>
      <c r="AE230" s="254">
        <f t="shared" si="35"/>
      </c>
    </row>
    <row r="231" spans="1:31" ht="13.5">
      <c r="A231" s="60">
        <v>206</v>
      </c>
      <c r="B231">
        <f>B230</f>
        <v>69</v>
      </c>
      <c r="C231" s="60">
        <f t="shared" si="34"/>
        <v>2</v>
      </c>
      <c r="D231" s="245">
        <f>VLOOKUP($B231,'参加申込一覧表(様式A-3)'!$B$68:$AK$267,D$23,FALSE)</f>
        <v>0</v>
      </c>
      <c r="E231" s="246">
        <f>IF(AE231="","",COUNTIF(AE$26:AE231,E$24))</f>
      </c>
      <c r="G231" s="73">
        <f>VLOOKUP($B231,'参加申込一覧表(様式A-3)'!$B$68:$AK$267,G$23,FALSE)</f>
        <v>0</v>
      </c>
      <c r="H231" s="60">
        <f t="shared" si="29"/>
      </c>
      <c r="I231" s="81">
        <f>VLOOKUP($B231,'参加申込一覧表(様式A-3)'!$B$68:$AK$267,I$23,FALSE)</f>
      </c>
      <c r="K231" s="73">
        <f>VLOOKUP($B231,'参加申込一覧表(様式A-3)'!$B$68:$AK$267,K$23,FALSE)</f>
        <v>0</v>
      </c>
      <c r="L231" s="81" t="str">
        <f>VLOOKUP($B231,'参加申込一覧表(様式A-3)'!$B$68:$AK$267,L$23,FALSE)</f>
        <v>・</v>
      </c>
      <c r="M231" s="81" t="str">
        <f>VLOOKUP($B231,'参加申込一覧表(様式A-3)'!$B$68:$AK$267,M$23,FALSE)</f>
        <v>・</v>
      </c>
      <c r="N231" s="81" t="str">
        <f>VLOOKUP($B231,'参加申込一覧表(様式A-3)'!$B$68:$AK$267,N$23,FALSE)</f>
        <v>・</v>
      </c>
      <c r="Q231" s="73">
        <f>VLOOKUP($B231,'参加申込一覧表(様式A-3)'!$B$68:$AK$267,Q$23,FALSE)</f>
      </c>
      <c r="R231" s="81" t="str">
        <f>VLOOKUP($B231,'参加申込一覧表(様式A-3)'!$B$68:$AK$267,R$23,FALSE)</f>
        <v>　</v>
      </c>
      <c r="S231" s="81" t="str">
        <f>VLOOKUP($B231,'参加申込一覧表(様式A-3)'!$B$68:$AK$267,S$23,FALSE)</f>
        <v>　</v>
      </c>
      <c r="U231" s="83">
        <f>'参加申込一覧表(様式A-3)'!J$60</f>
      </c>
      <c r="V231" s="60">
        <v>30</v>
      </c>
      <c r="W231" s="73">
        <f>VLOOKUP($B231,'参加申込一覧表(様式A-3)'!$B$68:$AK$267,W$23,FALSE)</f>
        <v>0</v>
      </c>
      <c r="X231" s="60">
        <f t="shared" si="30"/>
        <v>12</v>
      </c>
      <c r="Y231" s="60">
        <f t="shared" si="31"/>
      </c>
      <c r="AC231" s="60">
        <f t="shared" si="32"/>
        <v>0</v>
      </c>
      <c r="AD231" s="60">
        <f t="shared" si="33"/>
        <v>0</v>
      </c>
      <c r="AE231" s="254">
        <f t="shared" si="35"/>
      </c>
    </row>
    <row r="232" spans="1:31" ht="13.5">
      <c r="A232" s="60">
        <v>207</v>
      </c>
      <c r="B232">
        <f>B231</f>
        <v>69</v>
      </c>
      <c r="C232" s="60">
        <f t="shared" si="34"/>
        <v>3</v>
      </c>
      <c r="D232" s="245">
        <f>VLOOKUP($B232,'参加申込一覧表(様式A-3)'!$B$68:$AK$267,D$24,FALSE)</f>
        <v>0</v>
      </c>
      <c r="E232" s="246">
        <f>IF(AE232="","",COUNTIF(AE$26:AE232,E$24))</f>
      </c>
      <c r="G232" s="73">
        <f>VLOOKUP($B232,'参加申込一覧表(様式A-3)'!$B$68:$AK$267,G$24,FALSE)</f>
        <v>0</v>
      </c>
      <c r="H232" s="60">
        <f t="shared" si="29"/>
      </c>
      <c r="I232" s="81">
        <f>VLOOKUP($B232,'参加申込一覧表(様式A-3)'!$B$68:$AK$267,I$24,FALSE)</f>
      </c>
      <c r="K232" s="73">
        <f>VLOOKUP($B232,'参加申込一覧表(様式A-3)'!$B$68:$AK$267,K$24,FALSE)</f>
        <v>0</v>
      </c>
      <c r="L232" s="81" t="str">
        <f>VLOOKUP($B232,'参加申込一覧表(様式A-3)'!$B$68:$AK$267,L$24,FALSE)</f>
        <v>・</v>
      </c>
      <c r="M232" s="81" t="str">
        <f>VLOOKUP($B232,'参加申込一覧表(様式A-3)'!$B$68:$AK$267,M$24,FALSE)</f>
        <v>・</v>
      </c>
      <c r="N232" s="81" t="str">
        <f>VLOOKUP($B232,'参加申込一覧表(様式A-3)'!$B$68:$AK$267,N$24,FALSE)</f>
        <v>・</v>
      </c>
      <c r="Q232" s="73">
        <f>VLOOKUP($B232,'参加申込一覧表(様式A-3)'!$B$68:$AK$267,Q$24,FALSE)</f>
      </c>
      <c r="R232" s="81" t="str">
        <f>VLOOKUP($B232,'参加申込一覧表(様式A-3)'!$B$68:$AK$267,R$24,FALSE)</f>
        <v>　</v>
      </c>
      <c r="S232" s="81" t="str">
        <f>VLOOKUP($B232,'参加申込一覧表(様式A-3)'!$B$68:$AK$267,S$24,FALSE)</f>
        <v>　</v>
      </c>
      <c r="U232" s="83">
        <f>'参加申込一覧表(様式A-3)'!J$60</f>
      </c>
      <c r="V232" s="60">
        <v>30</v>
      </c>
      <c r="W232" s="73">
        <f>VLOOKUP($B232,'参加申込一覧表(様式A-3)'!$B$68:$AK$267,W$24,FALSE)</f>
        <v>0</v>
      </c>
      <c r="X232" s="60">
        <f t="shared" si="30"/>
        <v>12</v>
      </c>
      <c r="Y232" s="60">
        <f t="shared" si="31"/>
      </c>
      <c r="AC232" s="60">
        <f t="shared" si="32"/>
        <v>0</v>
      </c>
      <c r="AD232" s="60">
        <f t="shared" si="33"/>
        <v>0</v>
      </c>
      <c r="AE232" s="254">
        <f t="shared" si="35"/>
      </c>
    </row>
    <row r="233" spans="1:31" ht="13.5">
      <c r="A233" s="60">
        <v>208</v>
      </c>
      <c r="B233">
        <f>B230+1</f>
        <v>70</v>
      </c>
      <c r="C233" s="60">
        <f t="shared" si="34"/>
        <v>1</v>
      </c>
      <c r="D233" s="245">
        <f>VLOOKUP($B233,'参加申込一覧表(様式A-3)'!$B$68:$AK$267,D$22,FALSE)</f>
        <v>0</v>
      </c>
      <c r="E233" s="246">
        <f>IF(AE233="","",COUNTIF(AE$26:AE233,E$24))</f>
      </c>
      <c r="G233" s="73">
        <f>VLOOKUP($B233,'参加申込一覧表(様式A-3)'!$B$68:$AK$267,G$22,FALSE)</f>
        <v>0</v>
      </c>
      <c r="H233" s="60">
        <f t="shared" si="29"/>
      </c>
      <c r="I233" s="81">
        <f>VLOOKUP($B233,'参加申込一覧表(様式A-3)'!$B$68:$AK$267,I$22,FALSE)</f>
      </c>
      <c r="K233" s="73">
        <f>VLOOKUP($B233,'参加申込一覧表(様式A-3)'!$B$68:$AK$267,K$22,FALSE)</f>
        <v>0</v>
      </c>
      <c r="L233" s="81" t="str">
        <f>VLOOKUP($B233,'参加申込一覧表(様式A-3)'!$B$68:$AK$267,L$22,FALSE)</f>
        <v>・</v>
      </c>
      <c r="M233" s="81" t="str">
        <f>VLOOKUP($B233,'参加申込一覧表(様式A-3)'!$B$68:$AK$267,M$22,FALSE)</f>
        <v>・</v>
      </c>
      <c r="N233" s="81" t="str">
        <f>VLOOKUP($B233,'参加申込一覧表(様式A-3)'!$B$68:$AK$267,N$22,FALSE)</f>
        <v>・</v>
      </c>
      <c r="Q233" s="73">
        <f>VLOOKUP($B233,'参加申込一覧表(様式A-3)'!$B$68:$AK$267,$Q$22,FALSE)</f>
      </c>
      <c r="R233" s="81" t="str">
        <f>VLOOKUP($B233,'参加申込一覧表(様式A-3)'!$B$68:$AK$267,R$22,FALSE)</f>
        <v>　</v>
      </c>
      <c r="S233" s="81" t="str">
        <f>VLOOKUP($B233,'参加申込一覧表(様式A-3)'!$B$68:$AK$267,S$22,FALSE)</f>
        <v>　</v>
      </c>
      <c r="U233" s="83">
        <f>'参加申込一覧表(様式A-3)'!J$60</f>
      </c>
      <c r="V233" s="60">
        <v>30</v>
      </c>
      <c r="W233" s="73">
        <f>VLOOKUP($B233,'参加申込一覧表(様式A-3)'!$B$68:$AK$267,W$22,FALSE)</f>
        <v>0</v>
      </c>
      <c r="X233" s="60">
        <f t="shared" si="30"/>
        <v>12</v>
      </c>
      <c r="Y233" s="60">
        <f t="shared" si="31"/>
      </c>
      <c r="AC233" s="60">
        <f t="shared" si="32"/>
        <v>0</v>
      </c>
      <c r="AD233" s="60">
        <f t="shared" si="33"/>
        <v>0</v>
      </c>
      <c r="AE233" s="254">
        <f t="shared" si="35"/>
      </c>
    </row>
    <row r="234" spans="1:31" ht="13.5">
      <c r="A234" s="60">
        <v>209</v>
      </c>
      <c r="B234">
        <f>B233</f>
        <v>70</v>
      </c>
      <c r="C234" s="60">
        <f t="shared" si="34"/>
        <v>2</v>
      </c>
      <c r="D234" s="245">
        <f>VLOOKUP($B234,'参加申込一覧表(様式A-3)'!$B$68:$AK$267,D$23,FALSE)</f>
        <v>0</v>
      </c>
      <c r="E234" s="246">
        <f>IF(AE234="","",COUNTIF(AE$26:AE234,E$24))</f>
      </c>
      <c r="G234" s="73">
        <f>VLOOKUP($B234,'参加申込一覧表(様式A-3)'!$B$68:$AK$267,G$23,FALSE)</f>
        <v>0</v>
      </c>
      <c r="H234" s="60">
        <f t="shared" si="29"/>
      </c>
      <c r="I234" s="81">
        <f>VLOOKUP($B234,'参加申込一覧表(様式A-3)'!$B$68:$AK$267,I$23,FALSE)</f>
      </c>
      <c r="K234" s="73">
        <f>VLOOKUP($B234,'参加申込一覧表(様式A-3)'!$B$68:$AK$267,K$23,FALSE)</f>
        <v>0</v>
      </c>
      <c r="L234" s="81" t="str">
        <f>VLOOKUP($B234,'参加申込一覧表(様式A-3)'!$B$68:$AK$267,L$23,FALSE)</f>
        <v>・</v>
      </c>
      <c r="M234" s="81" t="str">
        <f>VLOOKUP($B234,'参加申込一覧表(様式A-3)'!$B$68:$AK$267,M$23,FALSE)</f>
        <v>・</v>
      </c>
      <c r="N234" s="81" t="str">
        <f>VLOOKUP($B234,'参加申込一覧表(様式A-3)'!$B$68:$AK$267,N$23,FALSE)</f>
        <v>・</v>
      </c>
      <c r="Q234" s="73">
        <f>VLOOKUP($B234,'参加申込一覧表(様式A-3)'!$B$68:$AK$267,Q$23,FALSE)</f>
      </c>
      <c r="R234" s="81" t="str">
        <f>VLOOKUP($B234,'参加申込一覧表(様式A-3)'!$B$68:$AK$267,R$23,FALSE)</f>
        <v>　</v>
      </c>
      <c r="S234" s="81" t="str">
        <f>VLOOKUP($B234,'参加申込一覧表(様式A-3)'!$B$68:$AK$267,S$23,FALSE)</f>
        <v>　</v>
      </c>
      <c r="U234" s="83">
        <f>'参加申込一覧表(様式A-3)'!J$60</f>
      </c>
      <c r="V234" s="60">
        <v>30</v>
      </c>
      <c r="W234" s="73">
        <f>VLOOKUP($B234,'参加申込一覧表(様式A-3)'!$B$68:$AK$267,W$23,FALSE)</f>
        <v>0</v>
      </c>
      <c r="X234" s="60">
        <f t="shared" si="30"/>
        <v>12</v>
      </c>
      <c r="Y234" s="60">
        <f t="shared" si="31"/>
      </c>
      <c r="AC234" s="60">
        <f t="shared" si="32"/>
        <v>0</v>
      </c>
      <c r="AD234" s="60">
        <f t="shared" si="33"/>
        <v>0</v>
      </c>
      <c r="AE234" s="254">
        <f t="shared" si="35"/>
      </c>
    </row>
    <row r="235" spans="1:31" ht="13.5">
      <c r="A235" s="60">
        <v>210</v>
      </c>
      <c r="B235">
        <f>B234</f>
        <v>70</v>
      </c>
      <c r="C235" s="60">
        <f t="shared" si="34"/>
        <v>3</v>
      </c>
      <c r="D235" s="245">
        <f>VLOOKUP($B235,'参加申込一覧表(様式A-3)'!$B$68:$AK$267,D$24,FALSE)</f>
        <v>0</v>
      </c>
      <c r="E235" s="246">
        <f>IF(AE235="","",COUNTIF(AE$26:AE235,E$24))</f>
      </c>
      <c r="G235" s="73">
        <f>VLOOKUP($B235,'参加申込一覧表(様式A-3)'!$B$68:$AK$267,G$24,FALSE)</f>
        <v>0</v>
      </c>
      <c r="H235" s="60">
        <f t="shared" si="29"/>
      </c>
      <c r="I235" s="81">
        <f>VLOOKUP($B235,'参加申込一覧表(様式A-3)'!$B$68:$AK$267,I$24,FALSE)</f>
      </c>
      <c r="K235" s="73">
        <f>VLOOKUP($B235,'参加申込一覧表(様式A-3)'!$B$68:$AK$267,K$24,FALSE)</f>
        <v>0</v>
      </c>
      <c r="L235" s="81" t="str">
        <f>VLOOKUP($B235,'参加申込一覧表(様式A-3)'!$B$68:$AK$267,L$24,FALSE)</f>
        <v>・</v>
      </c>
      <c r="M235" s="81" t="str">
        <f>VLOOKUP($B235,'参加申込一覧表(様式A-3)'!$B$68:$AK$267,M$24,FALSE)</f>
        <v>・</v>
      </c>
      <c r="N235" s="81" t="str">
        <f>VLOOKUP($B235,'参加申込一覧表(様式A-3)'!$B$68:$AK$267,N$24,FALSE)</f>
        <v>・</v>
      </c>
      <c r="Q235" s="73">
        <f>VLOOKUP($B235,'参加申込一覧表(様式A-3)'!$B$68:$AK$267,Q$24,FALSE)</f>
      </c>
      <c r="R235" s="81" t="str">
        <f>VLOOKUP($B235,'参加申込一覧表(様式A-3)'!$B$68:$AK$267,R$24,FALSE)</f>
        <v>　</v>
      </c>
      <c r="S235" s="81" t="str">
        <f>VLOOKUP($B235,'参加申込一覧表(様式A-3)'!$B$68:$AK$267,S$24,FALSE)</f>
        <v>　</v>
      </c>
      <c r="U235" s="83">
        <f>'参加申込一覧表(様式A-3)'!J$60</f>
      </c>
      <c r="V235" s="60">
        <v>30</v>
      </c>
      <c r="W235" s="73">
        <f>VLOOKUP($B235,'参加申込一覧表(様式A-3)'!$B$68:$AK$267,W$24,FALSE)</f>
        <v>0</v>
      </c>
      <c r="X235" s="60">
        <f t="shared" si="30"/>
        <v>12</v>
      </c>
      <c r="Y235" s="60">
        <f t="shared" si="31"/>
      </c>
      <c r="AC235" s="60">
        <f t="shared" si="32"/>
        <v>0</v>
      </c>
      <c r="AD235" s="60">
        <f t="shared" si="33"/>
        <v>0</v>
      </c>
      <c r="AE235" s="254">
        <f t="shared" si="35"/>
      </c>
    </row>
    <row r="236" spans="1:31" ht="13.5">
      <c r="A236" s="60">
        <v>211</v>
      </c>
      <c r="B236">
        <f>B233+1</f>
        <v>71</v>
      </c>
      <c r="C236" s="60">
        <f t="shared" si="34"/>
        <v>1</v>
      </c>
      <c r="D236" s="245">
        <f>VLOOKUP($B236,'参加申込一覧表(様式A-3)'!$B$68:$AK$267,D$22,FALSE)</f>
        <v>0</v>
      </c>
      <c r="E236" s="246">
        <f>IF(AE236="","",COUNTIF(AE$26:AE236,E$24))</f>
      </c>
      <c r="G236" s="73">
        <f>VLOOKUP($B236,'参加申込一覧表(様式A-3)'!$B$68:$AK$267,G$22,FALSE)</f>
        <v>0</v>
      </c>
      <c r="H236" s="60">
        <f t="shared" si="29"/>
      </c>
      <c r="I236" s="81">
        <f>VLOOKUP($B236,'参加申込一覧表(様式A-3)'!$B$68:$AK$267,I$22,FALSE)</f>
      </c>
      <c r="K236" s="73">
        <f>VLOOKUP($B236,'参加申込一覧表(様式A-3)'!$B$68:$AK$267,K$22,FALSE)</f>
        <v>0</v>
      </c>
      <c r="L236" s="81" t="str">
        <f>VLOOKUP($B236,'参加申込一覧表(様式A-3)'!$B$68:$AK$267,L$22,FALSE)</f>
        <v>・</v>
      </c>
      <c r="M236" s="81" t="str">
        <f>VLOOKUP($B236,'参加申込一覧表(様式A-3)'!$B$68:$AK$267,M$22,FALSE)</f>
        <v>・</v>
      </c>
      <c r="N236" s="81" t="str">
        <f>VLOOKUP($B236,'参加申込一覧表(様式A-3)'!$B$68:$AK$267,N$22,FALSE)</f>
        <v>・</v>
      </c>
      <c r="Q236" s="73">
        <f>VLOOKUP($B236,'参加申込一覧表(様式A-3)'!$B$68:$AK$267,$Q$22,FALSE)</f>
      </c>
      <c r="R236" s="81" t="str">
        <f>VLOOKUP($B236,'参加申込一覧表(様式A-3)'!$B$68:$AK$267,R$22,FALSE)</f>
        <v>　</v>
      </c>
      <c r="S236" s="81" t="str">
        <f>VLOOKUP($B236,'参加申込一覧表(様式A-3)'!$B$68:$AK$267,S$22,FALSE)</f>
        <v>　</v>
      </c>
      <c r="U236" s="83">
        <f>'参加申込一覧表(様式A-3)'!J$60</f>
      </c>
      <c r="V236" s="60">
        <v>30</v>
      </c>
      <c r="W236" s="73">
        <f>VLOOKUP($B236,'参加申込一覧表(様式A-3)'!$B$68:$AK$267,W$22,FALSE)</f>
        <v>0</v>
      </c>
      <c r="X236" s="60">
        <f t="shared" si="30"/>
        <v>12</v>
      </c>
      <c r="Y236" s="60">
        <f t="shared" si="31"/>
      </c>
      <c r="AC236" s="60">
        <f t="shared" si="32"/>
        <v>0</v>
      </c>
      <c r="AD236" s="60">
        <f t="shared" si="33"/>
        <v>0</v>
      </c>
      <c r="AE236" s="254">
        <f t="shared" si="35"/>
      </c>
    </row>
    <row r="237" spans="1:31" ht="13.5">
      <c r="A237" s="60">
        <v>212</v>
      </c>
      <c r="B237">
        <f>B236</f>
        <v>71</v>
      </c>
      <c r="C237" s="60">
        <f t="shared" si="34"/>
        <v>2</v>
      </c>
      <c r="D237" s="245">
        <f>VLOOKUP($B237,'参加申込一覧表(様式A-3)'!$B$68:$AK$267,D$23,FALSE)</f>
        <v>0</v>
      </c>
      <c r="E237" s="246">
        <f>IF(AE237="","",COUNTIF(AE$26:AE237,E$24))</f>
      </c>
      <c r="G237" s="73">
        <f>VLOOKUP($B237,'参加申込一覧表(様式A-3)'!$B$68:$AK$267,G$23,FALSE)</f>
        <v>0</v>
      </c>
      <c r="H237" s="60">
        <f t="shared" si="29"/>
      </c>
      <c r="I237" s="81">
        <f>VLOOKUP($B237,'参加申込一覧表(様式A-3)'!$B$68:$AK$267,I$23,FALSE)</f>
      </c>
      <c r="K237" s="73">
        <f>VLOOKUP($B237,'参加申込一覧表(様式A-3)'!$B$68:$AK$267,K$23,FALSE)</f>
        <v>0</v>
      </c>
      <c r="L237" s="81" t="str">
        <f>VLOOKUP($B237,'参加申込一覧表(様式A-3)'!$B$68:$AK$267,L$23,FALSE)</f>
        <v>・</v>
      </c>
      <c r="M237" s="81" t="str">
        <f>VLOOKUP($B237,'参加申込一覧表(様式A-3)'!$B$68:$AK$267,M$23,FALSE)</f>
        <v>・</v>
      </c>
      <c r="N237" s="81" t="str">
        <f>VLOOKUP($B237,'参加申込一覧表(様式A-3)'!$B$68:$AK$267,N$23,FALSE)</f>
        <v>・</v>
      </c>
      <c r="Q237" s="73">
        <f>VLOOKUP($B237,'参加申込一覧表(様式A-3)'!$B$68:$AK$267,Q$23,FALSE)</f>
      </c>
      <c r="R237" s="81" t="str">
        <f>VLOOKUP($B237,'参加申込一覧表(様式A-3)'!$B$68:$AK$267,R$23,FALSE)</f>
        <v>　</v>
      </c>
      <c r="S237" s="81" t="str">
        <f>VLOOKUP($B237,'参加申込一覧表(様式A-3)'!$B$68:$AK$267,S$23,FALSE)</f>
        <v>　</v>
      </c>
      <c r="U237" s="83">
        <f>'参加申込一覧表(様式A-3)'!J$60</f>
      </c>
      <c r="V237" s="60">
        <v>30</v>
      </c>
      <c r="W237" s="73">
        <f>VLOOKUP($B237,'参加申込一覧表(様式A-3)'!$B$68:$AK$267,W$23,FALSE)</f>
        <v>0</v>
      </c>
      <c r="X237" s="60">
        <f t="shared" si="30"/>
        <v>12</v>
      </c>
      <c r="Y237" s="60">
        <f t="shared" si="31"/>
      </c>
      <c r="AC237" s="60">
        <f t="shared" si="32"/>
        <v>0</v>
      </c>
      <c r="AD237" s="60">
        <f t="shared" si="33"/>
        <v>0</v>
      </c>
      <c r="AE237" s="254">
        <f t="shared" si="35"/>
      </c>
    </row>
    <row r="238" spans="1:31" ht="13.5">
      <c r="A238" s="60">
        <v>213</v>
      </c>
      <c r="B238">
        <f>B237</f>
        <v>71</v>
      </c>
      <c r="C238" s="60">
        <f t="shared" si="34"/>
        <v>3</v>
      </c>
      <c r="D238" s="245">
        <f>VLOOKUP($B238,'参加申込一覧表(様式A-3)'!$B$68:$AK$267,D$24,FALSE)</f>
        <v>0</v>
      </c>
      <c r="E238" s="246">
        <f>IF(AE238="","",COUNTIF(AE$26:AE238,E$24))</f>
      </c>
      <c r="G238" s="73">
        <f>VLOOKUP($B238,'参加申込一覧表(様式A-3)'!$B$68:$AK$267,G$24,FALSE)</f>
        <v>0</v>
      </c>
      <c r="H238" s="60">
        <f t="shared" si="29"/>
      </c>
      <c r="I238" s="81">
        <f>VLOOKUP($B238,'参加申込一覧表(様式A-3)'!$B$68:$AK$267,I$24,FALSE)</f>
      </c>
      <c r="K238" s="73">
        <f>VLOOKUP($B238,'参加申込一覧表(様式A-3)'!$B$68:$AK$267,K$24,FALSE)</f>
        <v>0</v>
      </c>
      <c r="L238" s="81" t="str">
        <f>VLOOKUP($B238,'参加申込一覧表(様式A-3)'!$B$68:$AK$267,L$24,FALSE)</f>
        <v>・</v>
      </c>
      <c r="M238" s="81" t="str">
        <f>VLOOKUP($B238,'参加申込一覧表(様式A-3)'!$B$68:$AK$267,M$24,FALSE)</f>
        <v>・</v>
      </c>
      <c r="N238" s="81" t="str">
        <f>VLOOKUP($B238,'参加申込一覧表(様式A-3)'!$B$68:$AK$267,N$24,FALSE)</f>
        <v>・</v>
      </c>
      <c r="Q238" s="73">
        <f>VLOOKUP($B238,'参加申込一覧表(様式A-3)'!$B$68:$AK$267,Q$24,FALSE)</f>
      </c>
      <c r="R238" s="81" t="str">
        <f>VLOOKUP($B238,'参加申込一覧表(様式A-3)'!$B$68:$AK$267,R$24,FALSE)</f>
        <v>　</v>
      </c>
      <c r="S238" s="81" t="str">
        <f>VLOOKUP($B238,'参加申込一覧表(様式A-3)'!$B$68:$AK$267,S$24,FALSE)</f>
        <v>　</v>
      </c>
      <c r="U238" s="83">
        <f>'参加申込一覧表(様式A-3)'!J$60</f>
      </c>
      <c r="V238" s="60">
        <v>30</v>
      </c>
      <c r="W238" s="73">
        <f>VLOOKUP($B238,'参加申込一覧表(様式A-3)'!$B$68:$AK$267,W$24,FALSE)</f>
        <v>0</v>
      </c>
      <c r="X238" s="60">
        <f t="shared" si="30"/>
        <v>12</v>
      </c>
      <c r="Y238" s="60">
        <f t="shared" si="31"/>
      </c>
      <c r="AC238" s="60">
        <f t="shared" si="32"/>
        <v>0</v>
      </c>
      <c r="AD238" s="60">
        <f t="shared" si="33"/>
        <v>0</v>
      </c>
      <c r="AE238" s="254">
        <f t="shared" si="35"/>
      </c>
    </row>
    <row r="239" spans="1:31" ht="13.5">
      <c r="A239" s="60">
        <v>214</v>
      </c>
      <c r="B239">
        <f>B236+1</f>
        <v>72</v>
      </c>
      <c r="C239" s="60">
        <f t="shared" si="34"/>
        <v>1</v>
      </c>
      <c r="D239" s="245">
        <f>VLOOKUP($B239,'参加申込一覧表(様式A-3)'!$B$68:$AK$267,D$22,FALSE)</f>
        <v>0</v>
      </c>
      <c r="E239" s="246">
        <f>IF(AE239="","",COUNTIF(AE$26:AE239,E$24))</f>
      </c>
      <c r="G239" s="73">
        <f>VLOOKUP($B239,'参加申込一覧表(様式A-3)'!$B$68:$AK$267,G$22,FALSE)</f>
        <v>0</v>
      </c>
      <c r="H239" s="60">
        <f t="shared" si="29"/>
      </c>
      <c r="I239" s="81">
        <f>VLOOKUP($B239,'参加申込一覧表(様式A-3)'!$B$68:$AK$267,I$22,FALSE)</f>
      </c>
      <c r="K239" s="73">
        <f>VLOOKUP($B239,'参加申込一覧表(様式A-3)'!$B$68:$AK$267,K$22,FALSE)</f>
        <v>0</v>
      </c>
      <c r="L239" s="81" t="str">
        <f>VLOOKUP($B239,'参加申込一覧表(様式A-3)'!$B$68:$AK$267,L$22,FALSE)</f>
        <v>・</v>
      </c>
      <c r="M239" s="81" t="str">
        <f>VLOOKUP($B239,'参加申込一覧表(様式A-3)'!$B$68:$AK$267,M$22,FALSE)</f>
        <v>・</v>
      </c>
      <c r="N239" s="81" t="str">
        <f>VLOOKUP($B239,'参加申込一覧表(様式A-3)'!$B$68:$AK$267,N$22,FALSE)</f>
        <v>・</v>
      </c>
      <c r="Q239" s="73">
        <f>VLOOKUP($B239,'参加申込一覧表(様式A-3)'!$B$68:$AK$267,$Q$22,FALSE)</f>
      </c>
      <c r="R239" s="81" t="str">
        <f>VLOOKUP($B239,'参加申込一覧表(様式A-3)'!$B$68:$AK$267,R$22,FALSE)</f>
        <v>　</v>
      </c>
      <c r="S239" s="81" t="str">
        <f>VLOOKUP($B239,'参加申込一覧表(様式A-3)'!$B$68:$AK$267,S$22,FALSE)</f>
        <v>　</v>
      </c>
      <c r="U239" s="83">
        <f>'参加申込一覧表(様式A-3)'!J$60</f>
      </c>
      <c r="V239" s="60">
        <v>30</v>
      </c>
      <c r="W239" s="73">
        <f>VLOOKUP($B239,'参加申込一覧表(様式A-3)'!$B$68:$AK$267,W$22,FALSE)</f>
        <v>0</v>
      </c>
      <c r="X239" s="60">
        <f t="shared" si="30"/>
        <v>12</v>
      </c>
      <c r="Y239" s="60">
        <f t="shared" si="31"/>
      </c>
      <c r="AC239" s="60">
        <f t="shared" si="32"/>
        <v>0</v>
      </c>
      <c r="AD239" s="60">
        <f t="shared" si="33"/>
        <v>0</v>
      </c>
      <c r="AE239" s="254">
        <f t="shared" si="35"/>
      </c>
    </row>
    <row r="240" spans="1:31" ht="13.5">
      <c r="A240" s="60">
        <v>215</v>
      </c>
      <c r="B240">
        <f>B239</f>
        <v>72</v>
      </c>
      <c r="C240" s="60">
        <f t="shared" si="34"/>
        <v>2</v>
      </c>
      <c r="D240" s="245">
        <f>VLOOKUP($B240,'参加申込一覧表(様式A-3)'!$B$68:$AK$267,D$23,FALSE)</f>
        <v>0</v>
      </c>
      <c r="E240" s="246">
        <f>IF(AE240="","",COUNTIF(AE$26:AE240,E$24))</f>
      </c>
      <c r="G240" s="73">
        <f>VLOOKUP($B240,'参加申込一覧表(様式A-3)'!$B$68:$AK$267,G$23,FALSE)</f>
        <v>0</v>
      </c>
      <c r="H240" s="60">
        <f t="shared" si="29"/>
      </c>
      <c r="I240" s="81">
        <f>VLOOKUP($B240,'参加申込一覧表(様式A-3)'!$B$68:$AK$267,I$23,FALSE)</f>
      </c>
      <c r="K240" s="73">
        <f>VLOOKUP($B240,'参加申込一覧表(様式A-3)'!$B$68:$AK$267,K$23,FALSE)</f>
        <v>0</v>
      </c>
      <c r="L240" s="81" t="str">
        <f>VLOOKUP($B240,'参加申込一覧表(様式A-3)'!$B$68:$AK$267,L$23,FALSE)</f>
        <v>・</v>
      </c>
      <c r="M240" s="81" t="str">
        <f>VLOOKUP($B240,'参加申込一覧表(様式A-3)'!$B$68:$AK$267,M$23,FALSE)</f>
        <v>・</v>
      </c>
      <c r="N240" s="81" t="str">
        <f>VLOOKUP($B240,'参加申込一覧表(様式A-3)'!$B$68:$AK$267,N$23,FALSE)</f>
        <v>・</v>
      </c>
      <c r="Q240" s="73">
        <f>VLOOKUP($B240,'参加申込一覧表(様式A-3)'!$B$68:$AK$267,Q$23,FALSE)</f>
      </c>
      <c r="R240" s="81" t="str">
        <f>VLOOKUP($B240,'参加申込一覧表(様式A-3)'!$B$68:$AK$267,R$23,FALSE)</f>
        <v>　</v>
      </c>
      <c r="S240" s="81" t="str">
        <f>VLOOKUP($B240,'参加申込一覧表(様式A-3)'!$B$68:$AK$267,S$23,FALSE)</f>
        <v>　</v>
      </c>
      <c r="U240" s="83">
        <f>'参加申込一覧表(様式A-3)'!J$60</f>
      </c>
      <c r="V240" s="60">
        <v>30</v>
      </c>
      <c r="W240" s="73">
        <f>VLOOKUP($B240,'参加申込一覧表(様式A-3)'!$B$68:$AK$267,W$23,FALSE)</f>
        <v>0</v>
      </c>
      <c r="X240" s="60">
        <f t="shared" si="30"/>
        <v>12</v>
      </c>
      <c r="Y240" s="60">
        <f t="shared" si="31"/>
      </c>
      <c r="AC240" s="60">
        <f t="shared" si="32"/>
        <v>0</v>
      </c>
      <c r="AD240" s="60">
        <f t="shared" si="33"/>
        <v>0</v>
      </c>
      <c r="AE240" s="254">
        <f t="shared" si="35"/>
      </c>
    </row>
    <row r="241" spans="1:31" ht="13.5">
      <c r="A241" s="60">
        <v>216</v>
      </c>
      <c r="B241">
        <f>B240</f>
        <v>72</v>
      </c>
      <c r="C241" s="60">
        <f t="shared" si="34"/>
        <v>3</v>
      </c>
      <c r="D241" s="245">
        <f>VLOOKUP($B241,'参加申込一覧表(様式A-3)'!$B$68:$AK$267,D$24,FALSE)</f>
        <v>0</v>
      </c>
      <c r="E241" s="246">
        <f>IF(AE241="","",COUNTIF(AE$26:AE241,E$24))</f>
      </c>
      <c r="G241" s="73">
        <f>VLOOKUP($B241,'参加申込一覧表(様式A-3)'!$B$68:$AK$267,G$24,FALSE)</f>
        <v>0</v>
      </c>
      <c r="H241" s="60">
        <f t="shared" si="29"/>
      </c>
      <c r="I241" s="81">
        <f>VLOOKUP($B241,'参加申込一覧表(様式A-3)'!$B$68:$AK$267,I$24,FALSE)</f>
      </c>
      <c r="K241" s="73">
        <f>VLOOKUP($B241,'参加申込一覧表(様式A-3)'!$B$68:$AK$267,K$24,FALSE)</f>
        <v>0</v>
      </c>
      <c r="L241" s="81" t="str">
        <f>VLOOKUP($B241,'参加申込一覧表(様式A-3)'!$B$68:$AK$267,L$24,FALSE)</f>
        <v>・</v>
      </c>
      <c r="M241" s="81" t="str">
        <f>VLOOKUP($B241,'参加申込一覧表(様式A-3)'!$B$68:$AK$267,M$24,FALSE)</f>
        <v>・</v>
      </c>
      <c r="N241" s="81" t="str">
        <f>VLOOKUP($B241,'参加申込一覧表(様式A-3)'!$B$68:$AK$267,N$24,FALSE)</f>
        <v>・</v>
      </c>
      <c r="Q241" s="73">
        <f>VLOOKUP($B241,'参加申込一覧表(様式A-3)'!$B$68:$AK$267,Q$24,FALSE)</f>
      </c>
      <c r="R241" s="81" t="str">
        <f>VLOOKUP($B241,'参加申込一覧表(様式A-3)'!$B$68:$AK$267,R$24,FALSE)</f>
        <v>　</v>
      </c>
      <c r="S241" s="81" t="str">
        <f>VLOOKUP($B241,'参加申込一覧表(様式A-3)'!$B$68:$AK$267,S$24,FALSE)</f>
        <v>　</v>
      </c>
      <c r="U241" s="83">
        <f>'参加申込一覧表(様式A-3)'!J$60</f>
      </c>
      <c r="V241" s="60">
        <v>30</v>
      </c>
      <c r="W241" s="73">
        <f>VLOOKUP($B241,'参加申込一覧表(様式A-3)'!$B$68:$AK$267,W$24,FALSE)</f>
        <v>0</v>
      </c>
      <c r="X241" s="60">
        <f t="shared" si="30"/>
        <v>12</v>
      </c>
      <c r="Y241" s="60">
        <f t="shared" si="31"/>
      </c>
      <c r="AC241" s="60">
        <f t="shared" si="32"/>
        <v>0</v>
      </c>
      <c r="AD241" s="60">
        <f t="shared" si="33"/>
        <v>0</v>
      </c>
      <c r="AE241" s="254">
        <f t="shared" si="35"/>
      </c>
    </row>
    <row r="242" spans="1:31" ht="13.5">
      <c r="A242" s="60">
        <v>217</v>
      </c>
      <c r="B242">
        <f>B239+1</f>
        <v>73</v>
      </c>
      <c r="C242" s="60">
        <f t="shared" si="34"/>
        <v>1</v>
      </c>
      <c r="D242" s="245">
        <f>VLOOKUP($B242,'参加申込一覧表(様式A-3)'!$B$68:$AK$267,D$22,FALSE)</f>
        <v>0</v>
      </c>
      <c r="E242" s="246">
        <f>IF(AE242="","",COUNTIF(AE$26:AE242,E$24))</f>
      </c>
      <c r="G242" s="73">
        <f>VLOOKUP($B242,'参加申込一覧表(様式A-3)'!$B$68:$AK$267,G$22,FALSE)</f>
        <v>0</v>
      </c>
      <c r="H242" s="60">
        <f t="shared" si="29"/>
      </c>
      <c r="I242" s="81">
        <f>VLOOKUP($B242,'参加申込一覧表(様式A-3)'!$B$68:$AK$267,I$22,FALSE)</f>
      </c>
      <c r="K242" s="73">
        <f>VLOOKUP($B242,'参加申込一覧表(様式A-3)'!$B$68:$AK$267,K$22,FALSE)</f>
        <v>0</v>
      </c>
      <c r="L242" s="81" t="str">
        <f>VLOOKUP($B242,'参加申込一覧表(様式A-3)'!$B$68:$AK$267,L$22,FALSE)</f>
        <v>・</v>
      </c>
      <c r="M242" s="81" t="str">
        <f>VLOOKUP($B242,'参加申込一覧表(様式A-3)'!$B$68:$AK$267,M$22,FALSE)</f>
        <v>・</v>
      </c>
      <c r="N242" s="81" t="str">
        <f>VLOOKUP($B242,'参加申込一覧表(様式A-3)'!$B$68:$AK$267,N$22,FALSE)</f>
        <v>・</v>
      </c>
      <c r="Q242" s="73">
        <f>VLOOKUP($B242,'参加申込一覧表(様式A-3)'!$B$68:$AK$267,$Q$22,FALSE)</f>
      </c>
      <c r="R242" s="81" t="str">
        <f>VLOOKUP($B242,'参加申込一覧表(様式A-3)'!$B$68:$AK$267,R$22,FALSE)</f>
        <v>　</v>
      </c>
      <c r="S242" s="81" t="str">
        <f>VLOOKUP($B242,'参加申込一覧表(様式A-3)'!$B$68:$AK$267,S$22,FALSE)</f>
        <v>　</v>
      </c>
      <c r="U242" s="83">
        <f>'参加申込一覧表(様式A-3)'!J$60</f>
      </c>
      <c r="V242" s="60">
        <v>30</v>
      </c>
      <c r="W242" s="73">
        <f>VLOOKUP($B242,'参加申込一覧表(様式A-3)'!$B$68:$AK$267,W$22,FALSE)</f>
        <v>0</v>
      </c>
      <c r="X242" s="60">
        <f t="shared" si="30"/>
        <v>12</v>
      </c>
      <c r="Y242" s="60">
        <f t="shared" si="31"/>
      </c>
      <c r="AC242" s="60">
        <f t="shared" si="32"/>
        <v>0</v>
      </c>
      <c r="AD242" s="60">
        <f t="shared" si="33"/>
        <v>0</v>
      </c>
      <c r="AE242" s="254">
        <f t="shared" si="35"/>
      </c>
    </row>
    <row r="243" spans="1:31" ht="13.5">
      <c r="A243" s="60">
        <v>218</v>
      </c>
      <c r="B243">
        <f>B242</f>
        <v>73</v>
      </c>
      <c r="C243" s="60">
        <f t="shared" si="34"/>
        <v>2</v>
      </c>
      <c r="D243" s="245">
        <f>VLOOKUP($B243,'参加申込一覧表(様式A-3)'!$B$68:$AK$267,D$23,FALSE)</f>
        <v>0</v>
      </c>
      <c r="E243" s="246">
        <f>IF(AE243="","",COUNTIF(AE$26:AE243,E$24))</f>
      </c>
      <c r="G243" s="73">
        <f>VLOOKUP($B243,'参加申込一覧表(様式A-3)'!$B$68:$AK$267,G$23,FALSE)</f>
        <v>0</v>
      </c>
      <c r="H243" s="60">
        <f t="shared" si="29"/>
      </c>
      <c r="I243" s="81">
        <f>VLOOKUP($B243,'参加申込一覧表(様式A-3)'!$B$68:$AK$267,I$23,FALSE)</f>
      </c>
      <c r="K243" s="73">
        <f>VLOOKUP($B243,'参加申込一覧表(様式A-3)'!$B$68:$AK$267,K$23,FALSE)</f>
        <v>0</v>
      </c>
      <c r="L243" s="81" t="str">
        <f>VLOOKUP($B243,'参加申込一覧表(様式A-3)'!$B$68:$AK$267,L$23,FALSE)</f>
        <v>・</v>
      </c>
      <c r="M243" s="81" t="str">
        <f>VLOOKUP($B243,'参加申込一覧表(様式A-3)'!$B$68:$AK$267,M$23,FALSE)</f>
        <v>・</v>
      </c>
      <c r="N243" s="81" t="str">
        <f>VLOOKUP($B243,'参加申込一覧表(様式A-3)'!$B$68:$AK$267,N$23,FALSE)</f>
        <v>・</v>
      </c>
      <c r="Q243" s="73">
        <f>VLOOKUP($B243,'参加申込一覧表(様式A-3)'!$B$68:$AK$267,Q$23,FALSE)</f>
      </c>
      <c r="R243" s="81" t="str">
        <f>VLOOKUP($B243,'参加申込一覧表(様式A-3)'!$B$68:$AK$267,R$23,FALSE)</f>
        <v>　</v>
      </c>
      <c r="S243" s="81" t="str">
        <f>VLOOKUP($B243,'参加申込一覧表(様式A-3)'!$B$68:$AK$267,S$23,FALSE)</f>
        <v>　</v>
      </c>
      <c r="U243" s="83">
        <f>'参加申込一覧表(様式A-3)'!J$60</f>
      </c>
      <c r="V243" s="60">
        <v>30</v>
      </c>
      <c r="W243" s="73">
        <f>VLOOKUP($B243,'参加申込一覧表(様式A-3)'!$B$68:$AK$267,W$23,FALSE)</f>
        <v>0</v>
      </c>
      <c r="X243" s="60">
        <f t="shared" si="30"/>
        <v>12</v>
      </c>
      <c r="Y243" s="60">
        <f t="shared" si="31"/>
      </c>
      <c r="AC243" s="60">
        <f t="shared" si="32"/>
        <v>0</v>
      </c>
      <c r="AD243" s="60">
        <f t="shared" si="33"/>
        <v>0</v>
      </c>
      <c r="AE243" s="254">
        <f t="shared" si="35"/>
      </c>
    </row>
    <row r="244" spans="1:31" ht="13.5">
      <c r="A244" s="60">
        <v>219</v>
      </c>
      <c r="B244">
        <f>B243</f>
        <v>73</v>
      </c>
      <c r="C244" s="60">
        <f t="shared" si="34"/>
        <v>3</v>
      </c>
      <c r="D244" s="245">
        <f>VLOOKUP($B244,'参加申込一覧表(様式A-3)'!$B$68:$AK$267,D$24,FALSE)</f>
        <v>0</v>
      </c>
      <c r="E244" s="246">
        <f>IF(AE244="","",COUNTIF(AE$26:AE244,E$24))</f>
      </c>
      <c r="G244" s="73">
        <f>VLOOKUP($B244,'参加申込一覧表(様式A-3)'!$B$68:$AK$267,G$24,FALSE)</f>
        <v>0</v>
      </c>
      <c r="H244" s="60">
        <f t="shared" si="29"/>
      </c>
      <c r="I244" s="81">
        <f>VLOOKUP($B244,'参加申込一覧表(様式A-3)'!$B$68:$AK$267,I$24,FALSE)</f>
      </c>
      <c r="K244" s="73">
        <f>VLOOKUP($B244,'参加申込一覧表(様式A-3)'!$B$68:$AK$267,K$24,FALSE)</f>
        <v>0</v>
      </c>
      <c r="L244" s="81" t="str">
        <f>VLOOKUP($B244,'参加申込一覧表(様式A-3)'!$B$68:$AK$267,L$24,FALSE)</f>
        <v>・</v>
      </c>
      <c r="M244" s="81" t="str">
        <f>VLOOKUP($B244,'参加申込一覧表(様式A-3)'!$B$68:$AK$267,M$24,FALSE)</f>
        <v>・</v>
      </c>
      <c r="N244" s="81" t="str">
        <f>VLOOKUP($B244,'参加申込一覧表(様式A-3)'!$B$68:$AK$267,N$24,FALSE)</f>
        <v>・</v>
      </c>
      <c r="Q244" s="73">
        <f>VLOOKUP($B244,'参加申込一覧表(様式A-3)'!$B$68:$AK$267,Q$24,FALSE)</f>
      </c>
      <c r="R244" s="81" t="str">
        <f>VLOOKUP($B244,'参加申込一覧表(様式A-3)'!$B$68:$AK$267,R$24,FALSE)</f>
        <v>　</v>
      </c>
      <c r="S244" s="81" t="str">
        <f>VLOOKUP($B244,'参加申込一覧表(様式A-3)'!$B$68:$AK$267,S$24,FALSE)</f>
        <v>　</v>
      </c>
      <c r="U244" s="83">
        <f>'参加申込一覧表(様式A-3)'!J$60</f>
      </c>
      <c r="V244" s="60">
        <v>30</v>
      </c>
      <c r="W244" s="73">
        <f>VLOOKUP($B244,'参加申込一覧表(様式A-3)'!$B$68:$AK$267,W$24,FALSE)</f>
        <v>0</v>
      </c>
      <c r="X244" s="60">
        <f t="shared" si="30"/>
        <v>12</v>
      </c>
      <c r="Y244" s="60">
        <f t="shared" si="31"/>
      </c>
      <c r="AC244" s="60">
        <f t="shared" si="32"/>
        <v>0</v>
      </c>
      <c r="AD244" s="60">
        <f t="shared" si="33"/>
        <v>0</v>
      </c>
      <c r="AE244" s="254">
        <f t="shared" si="35"/>
      </c>
    </row>
    <row r="245" spans="1:31" ht="13.5">
      <c r="A245" s="60">
        <v>220</v>
      </c>
      <c r="B245">
        <f>B242+1</f>
        <v>74</v>
      </c>
      <c r="C245" s="60">
        <f t="shared" si="34"/>
        <v>1</v>
      </c>
      <c r="D245" s="245">
        <f>VLOOKUP($B245,'参加申込一覧表(様式A-3)'!$B$68:$AK$267,D$22,FALSE)</f>
        <v>0</v>
      </c>
      <c r="E245" s="246">
        <f>IF(AE245="","",COUNTIF(AE$26:AE245,E$24))</f>
      </c>
      <c r="G245" s="73">
        <f>VLOOKUP($B245,'参加申込一覧表(様式A-3)'!$B$68:$AK$267,G$22,FALSE)</f>
        <v>0</v>
      </c>
      <c r="H245" s="60">
        <f t="shared" si="29"/>
      </c>
      <c r="I245" s="81">
        <f>VLOOKUP($B245,'参加申込一覧表(様式A-3)'!$B$68:$AK$267,I$22,FALSE)</f>
      </c>
      <c r="K245" s="73">
        <f>VLOOKUP($B245,'参加申込一覧表(様式A-3)'!$B$68:$AK$267,K$22,FALSE)</f>
        <v>0</v>
      </c>
      <c r="L245" s="81" t="str">
        <f>VLOOKUP($B245,'参加申込一覧表(様式A-3)'!$B$68:$AK$267,L$22,FALSE)</f>
        <v>・</v>
      </c>
      <c r="M245" s="81" t="str">
        <f>VLOOKUP($B245,'参加申込一覧表(様式A-3)'!$B$68:$AK$267,M$22,FALSE)</f>
        <v>・</v>
      </c>
      <c r="N245" s="81" t="str">
        <f>VLOOKUP($B245,'参加申込一覧表(様式A-3)'!$B$68:$AK$267,N$22,FALSE)</f>
        <v>・</v>
      </c>
      <c r="Q245" s="73">
        <f>VLOOKUP($B245,'参加申込一覧表(様式A-3)'!$B$68:$AK$267,$Q$22,FALSE)</f>
      </c>
      <c r="R245" s="81" t="str">
        <f>VLOOKUP($B245,'参加申込一覧表(様式A-3)'!$B$68:$AK$267,R$22,FALSE)</f>
        <v>　</v>
      </c>
      <c r="S245" s="81" t="str">
        <f>VLOOKUP($B245,'参加申込一覧表(様式A-3)'!$B$68:$AK$267,S$22,FALSE)</f>
        <v>　</v>
      </c>
      <c r="U245" s="83">
        <f>'参加申込一覧表(様式A-3)'!J$60</f>
      </c>
      <c r="V245" s="60">
        <v>30</v>
      </c>
      <c r="W245" s="73">
        <f>VLOOKUP($B245,'参加申込一覧表(様式A-3)'!$B$68:$AK$267,W$22,FALSE)</f>
        <v>0</v>
      </c>
      <c r="X245" s="60">
        <f t="shared" si="30"/>
        <v>12</v>
      </c>
      <c r="Y245" s="60">
        <f t="shared" si="31"/>
      </c>
      <c r="AC245" s="60">
        <f t="shared" si="32"/>
        <v>0</v>
      </c>
      <c r="AD245" s="60">
        <f t="shared" si="33"/>
        <v>0</v>
      </c>
      <c r="AE245" s="254">
        <f t="shared" si="35"/>
      </c>
    </row>
    <row r="246" spans="1:31" ht="13.5">
      <c r="A246" s="60">
        <v>221</v>
      </c>
      <c r="B246">
        <f>B245</f>
        <v>74</v>
      </c>
      <c r="C246" s="60">
        <f t="shared" si="34"/>
        <v>2</v>
      </c>
      <c r="D246" s="245">
        <f>VLOOKUP($B246,'参加申込一覧表(様式A-3)'!$B$68:$AK$267,D$23,FALSE)</f>
        <v>0</v>
      </c>
      <c r="E246" s="246">
        <f>IF(AE246="","",COUNTIF(AE$26:AE246,E$24))</f>
      </c>
      <c r="G246" s="73">
        <f>VLOOKUP($B246,'参加申込一覧表(様式A-3)'!$B$68:$AK$267,G$23,FALSE)</f>
        <v>0</v>
      </c>
      <c r="H246" s="60">
        <f t="shared" si="29"/>
      </c>
      <c r="I246" s="81">
        <f>VLOOKUP($B246,'参加申込一覧表(様式A-3)'!$B$68:$AK$267,I$23,FALSE)</f>
      </c>
      <c r="K246" s="73">
        <f>VLOOKUP($B246,'参加申込一覧表(様式A-3)'!$B$68:$AK$267,K$23,FALSE)</f>
        <v>0</v>
      </c>
      <c r="L246" s="81" t="str">
        <f>VLOOKUP($B246,'参加申込一覧表(様式A-3)'!$B$68:$AK$267,L$23,FALSE)</f>
        <v>・</v>
      </c>
      <c r="M246" s="81" t="str">
        <f>VLOOKUP($B246,'参加申込一覧表(様式A-3)'!$B$68:$AK$267,M$23,FALSE)</f>
        <v>・</v>
      </c>
      <c r="N246" s="81" t="str">
        <f>VLOOKUP($B246,'参加申込一覧表(様式A-3)'!$B$68:$AK$267,N$23,FALSE)</f>
        <v>・</v>
      </c>
      <c r="Q246" s="73">
        <f>VLOOKUP($B246,'参加申込一覧表(様式A-3)'!$B$68:$AK$267,Q$23,FALSE)</f>
      </c>
      <c r="R246" s="81" t="str">
        <f>VLOOKUP($B246,'参加申込一覧表(様式A-3)'!$B$68:$AK$267,R$23,FALSE)</f>
        <v>　</v>
      </c>
      <c r="S246" s="81" t="str">
        <f>VLOOKUP($B246,'参加申込一覧表(様式A-3)'!$B$68:$AK$267,S$23,FALSE)</f>
        <v>　</v>
      </c>
      <c r="U246" s="83">
        <f>'参加申込一覧表(様式A-3)'!J$60</f>
      </c>
      <c r="V246" s="60">
        <v>30</v>
      </c>
      <c r="W246" s="73">
        <f>VLOOKUP($B246,'参加申込一覧表(様式A-3)'!$B$68:$AK$267,W$23,FALSE)</f>
        <v>0</v>
      </c>
      <c r="X246" s="60">
        <f t="shared" si="30"/>
        <v>12</v>
      </c>
      <c r="Y246" s="60">
        <f t="shared" si="31"/>
      </c>
      <c r="AC246" s="60">
        <f t="shared" si="32"/>
        <v>0</v>
      </c>
      <c r="AD246" s="60">
        <f t="shared" si="33"/>
        <v>0</v>
      </c>
      <c r="AE246" s="254">
        <f t="shared" si="35"/>
      </c>
    </row>
    <row r="247" spans="1:31" ht="13.5">
      <c r="A247" s="60">
        <v>222</v>
      </c>
      <c r="B247">
        <f>B246</f>
        <v>74</v>
      </c>
      <c r="C247" s="60">
        <f t="shared" si="34"/>
        <v>3</v>
      </c>
      <c r="D247" s="245">
        <f>VLOOKUP($B247,'参加申込一覧表(様式A-3)'!$B$68:$AK$267,D$24,FALSE)</f>
        <v>0</v>
      </c>
      <c r="E247" s="246">
        <f>IF(AE247="","",COUNTIF(AE$26:AE247,E$24))</f>
      </c>
      <c r="G247" s="73">
        <f>VLOOKUP($B247,'参加申込一覧表(様式A-3)'!$B$68:$AK$267,G$24,FALSE)</f>
        <v>0</v>
      </c>
      <c r="H247" s="60">
        <f t="shared" si="29"/>
      </c>
      <c r="I247" s="81">
        <f>VLOOKUP($B247,'参加申込一覧表(様式A-3)'!$B$68:$AK$267,I$24,FALSE)</f>
      </c>
      <c r="K247" s="73">
        <f>VLOOKUP($B247,'参加申込一覧表(様式A-3)'!$B$68:$AK$267,K$24,FALSE)</f>
        <v>0</v>
      </c>
      <c r="L247" s="81" t="str">
        <f>VLOOKUP($B247,'参加申込一覧表(様式A-3)'!$B$68:$AK$267,L$24,FALSE)</f>
        <v>・</v>
      </c>
      <c r="M247" s="81" t="str">
        <f>VLOOKUP($B247,'参加申込一覧表(様式A-3)'!$B$68:$AK$267,M$24,FALSE)</f>
        <v>・</v>
      </c>
      <c r="N247" s="81" t="str">
        <f>VLOOKUP($B247,'参加申込一覧表(様式A-3)'!$B$68:$AK$267,N$24,FALSE)</f>
        <v>・</v>
      </c>
      <c r="Q247" s="73">
        <f>VLOOKUP($B247,'参加申込一覧表(様式A-3)'!$B$68:$AK$267,Q$24,FALSE)</f>
      </c>
      <c r="R247" s="81" t="str">
        <f>VLOOKUP($B247,'参加申込一覧表(様式A-3)'!$B$68:$AK$267,R$24,FALSE)</f>
        <v>　</v>
      </c>
      <c r="S247" s="81" t="str">
        <f>VLOOKUP($B247,'参加申込一覧表(様式A-3)'!$B$68:$AK$267,S$24,FALSE)</f>
        <v>　</v>
      </c>
      <c r="U247" s="83">
        <f>'参加申込一覧表(様式A-3)'!J$60</f>
      </c>
      <c r="V247" s="60">
        <v>30</v>
      </c>
      <c r="W247" s="73">
        <f>VLOOKUP($B247,'参加申込一覧表(様式A-3)'!$B$68:$AK$267,W$24,FALSE)</f>
        <v>0</v>
      </c>
      <c r="X247" s="60">
        <f t="shared" si="30"/>
        <v>12</v>
      </c>
      <c r="Y247" s="60">
        <f t="shared" si="31"/>
      </c>
      <c r="AC247" s="60">
        <f t="shared" si="32"/>
        <v>0</v>
      </c>
      <c r="AD247" s="60">
        <f t="shared" si="33"/>
        <v>0</v>
      </c>
      <c r="AE247" s="254">
        <f t="shared" si="35"/>
      </c>
    </row>
    <row r="248" spans="1:31" ht="13.5">
      <c r="A248" s="60">
        <v>223</v>
      </c>
      <c r="B248">
        <f>B245+1</f>
        <v>75</v>
      </c>
      <c r="C248" s="60">
        <f t="shared" si="34"/>
        <v>1</v>
      </c>
      <c r="D248" s="245">
        <f>VLOOKUP($B248,'参加申込一覧表(様式A-3)'!$B$68:$AK$267,D$22,FALSE)</f>
        <v>0</v>
      </c>
      <c r="E248" s="246">
        <f>IF(AE248="","",COUNTIF(AE$26:AE248,E$24))</f>
      </c>
      <c r="G248" s="73">
        <f>VLOOKUP($B248,'参加申込一覧表(様式A-3)'!$B$68:$AK$267,G$22,FALSE)</f>
        <v>0</v>
      </c>
      <c r="H248" s="60">
        <f t="shared" si="29"/>
      </c>
      <c r="I248" s="81">
        <f>VLOOKUP($B248,'参加申込一覧表(様式A-3)'!$B$68:$AK$267,I$22,FALSE)</f>
      </c>
      <c r="K248" s="73">
        <f>VLOOKUP($B248,'参加申込一覧表(様式A-3)'!$B$68:$AK$267,K$22,FALSE)</f>
        <v>0</v>
      </c>
      <c r="L248" s="81" t="str">
        <f>VLOOKUP($B248,'参加申込一覧表(様式A-3)'!$B$68:$AK$267,L$22,FALSE)</f>
        <v>・</v>
      </c>
      <c r="M248" s="81" t="str">
        <f>VLOOKUP($B248,'参加申込一覧表(様式A-3)'!$B$68:$AK$267,M$22,FALSE)</f>
        <v>・</v>
      </c>
      <c r="N248" s="81" t="str">
        <f>VLOOKUP($B248,'参加申込一覧表(様式A-3)'!$B$68:$AK$267,N$22,FALSE)</f>
        <v>・</v>
      </c>
      <c r="Q248" s="73">
        <f>VLOOKUP($B248,'参加申込一覧表(様式A-3)'!$B$68:$AK$267,$Q$22,FALSE)</f>
      </c>
      <c r="R248" s="81" t="str">
        <f>VLOOKUP($B248,'参加申込一覧表(様式A-3)'!$B$68:$AK$267,R$22,FALSE)</f>
        <v>　</v>
      </c>
      <c r="S248" s="81" t="str">
        <f>VLOOKUP($B248,'参加申込一覧表(様式A-3)'!$B$68:$AK$267,S$22,FALSE)</f>
        <v>　</v>
      </c>
      <c r="U248" s="83">
        <f>'参加申込一覧表(様式A-3)'!J$60</f>
      </c>
      <c r="V248" s="60">
        <v>30</v>
      </c>
      <c r="W248" s="73">
        <f>VLOOKUP($B248,'参加申込一覧表(様式A-3)'!$B$68:$AK$267,W$22,FALSE)</f>
        <v>0</v>
      </c>
      <c r="X248" s="60">
        <f t="shared" si="30"/>
        <v>12</v>
      </c>
      <c r="Y248" s="60">
        <f t="shared" si="31"/>
      </c>
      <c r="AC248" s="60">
        <f t="shared" si="32"/>
        <v>0</v>
      </c>
      <c r="AD248" s="60">
        <f t="shared" si="33"/>
        <v>0</v>
      </c>
      <c r="AE248" s="254">
        <f t="shared" si="35"/>
      </c>
    </row>
    <row r="249" spans="1:31" ht="13.5">
      <c r="A249" s="60">
        <v>224</v>
      </c>
      <c r="B249">
        <f>B248</f>
        <v>75</v>
      </c>
      <c r="C249" s="60">
        <f t="shared" si="34"/>
        <v>2</v>
      </c>
      <c r="D249" s="245">
        <f>VLOOKUP($B249,'参加申込一覧表(様式A-3)'!$B$68:$AK$267,D$23,FALSE)</f>
        <v>0</v>
      </c>
      <c r="E249" s="246">
        <f>IF(AE249="","",COUNTIF(AE$26:AE249,E$24))</f>
      </c>
      <c r="G249" s="73">
        <f>VLOOKUP($B249,'参加申込一覧表(様式A-3)'!$B$68:$AK$267,G$23,FALSE)</f>
        <v>0</v>
      </c>
      <c r="H249" s="60">
        <f t="shared" si="29"/>
      </c>
      <c r="I249" s="81">
        <f>VLOOKUP($B249,'参加申込一覧表(様式A-3)'!$B$68:$AK$267,I$23,FALSE)</f>
      </c>
      <c r="K249" s="73">
        <f>VLOOKUP($B249,'参加申込一覧表(様式A-3)'!$B$68:$AK$267,K$23,FALSE)</f>
        <v>0</v>
      </c>
      <c r="L249" s="81" t="str">
        <f>VLOOKUP($B249,'参加申込一覧表(様式A-3)'!$B$68:$AK$267,L$23,FALSE)</f>
        <v>・</v>
      </c>
      <c r="M249" s="81" t="str">
        <f>VLOOKUP($B249,'参加申込一覧表(様式A-3)'!$B$68:$AK$267,M$23,FALSE)</f>
        <v>・</v>
      </c>
      <c r="N249" s="81" t="str">
        <f>VLOOKUP($B249,'参加申込一覧表(様式A-3)'!$B$68:$AK$267,N$23,FALSE)</f>
        <v>・</v>
      </c>
      <c r="Q249" s="73">
        <f>VLOOKUP($B249,'参加申込一覧表(様式A-3)'!$B$68:$AK$267,Q$23,FALSE)</f>
      </c>
      <c r="R249" s="81" t="str">
        <f>VLOOKUP($B249,'参加申込一覧表(様式A-3)'!$B$68:$AK$267,R$23,FALSE)</f>
        <v>　</v>
      </c>
      <c r="S249" s="81" t="str">
        <f>VLOOKUP($B249,'参加申込一覧表(様式A-3)'!$B$68:$AK$267,S$23,FALSE)</f>
        <v>　</v>
      </c>
      <c r="U249" s="83">
        <f>'参加申込一覧表(様式A-3)'!J$60</f>
      </c>
      <c r="V249" s="60">
        <v>30</v>
      </c>
      <c r="W249" s="73">
        <f>VLOOKUP($B249,'参加申込一覧表(様式A-3)'!$B$68:$AK$267,W$23,FALSE)</f>
        <v>0</v>
      </c>
      <c r="X249" s="60">
        <f t="shared" si="30"/>
        <v>12</v>
      </c>
      <c r="Y249" s="60">
        <f t="shared" si="31"/>
      </c>
      <c r="AC249" s="60">
        <f t="shared" si="32"/>
        <v>0</v>
      </c>
      <c r="AD249" s="60">
        <f t="shared" si="33"/>
        <v>0</v>
      </c>
      <c r="AE249" s="254">
        <f t="shared" si="35"/>
      </c>
    </row>
    <row r="250" spans="1:31" ht="13.5">
      <c r="A250" s="60">
        <v>225</v>
      </c>
      <c r="B250">
        <f>B249</f>
        <v>75</v>
      </c>
      <c r="C250" s="60">
        <f t="shared" si="34"/>
        <v>3</v>
      </c>
      <c r="D250" s="245">
        <f>VLOOKUP($B250,'参加申込一覧表(様式A-3)'!$B$68:$AK$267,D$24,FALSE)</f>
        <v>0</v>
      </c>
      <c r="E250" s="246">
        <f>IF(AE250="","",COUNTIF(AE$26:AE250,E$24))</f>
      </c>
      <c r="G250" s="73">
        <f>VLOOKUP($B250,'参加申込一覧表(様式A-3)'!$B$68:$AK$267,G$24,FALSE)</f>
        <v>0</v>
      </c>
      <c r="H250" s="60">
        <f t="shared" si="29"/>
      </c>
      <c r="I250" s="81">
        <f>VLOOKUP($B250,'参加申込一覧表(様式A-3)'!$B$68:$AK$267,I$24,FALSE)</f>
      </c>
      <c r="K250" s="73">
        <f>VLOOKUP($B250,'参加申込一覧表(様式A-3)'!$B$68:$AK$267,K$24,FALSE)</f>
        <v>0</v>
      </c>
      <c r="L250" s="81" t="str">
        <f>VLOOKUP($B250,'参加申込一覧表(様式A-3)'!$B$68:$AK$267,L$24,FALSE)</f>
        <v>・</v>
      </c>
      <c r="M250" s="81" t="str">
        <f>VLOOKUP($B250,'参加申込一覧表(様式A-3)'!$B$68:$AK$267,M$24,FALSE)</f>
        <v>・</v>
      </c>
      <c r="N250" s="81" t="str">
        <f>VLOOKUP($B250,'参加申込一覧表(様式A-3)'!$B$68:$AK$267,N$24,FALSE)</f>
        <v>・</v>
      </c>
      <c r="Q250" s="73">
        <f>VLOOKUP($B250,'参加申込一覧表(様式A-3)'!$B$68:$AK$267,Q$24,FALSE)</f>
      </c>
      <c r="R250" s="81" t="str">
        <f>VLOOKUP($B250,'参加申込一覧表(様式A-3)'!$B$68:$AK$267,R$24,FALSE)</f>
        <v>　</v>
      </c>
      <c r="S250" s="81" t="str">
        <f>VLOOKUP($B250,'参加申込一覧表(様式A-3)'!$B$68:$AK$267,S$24,FALSE)</f>
        <v>　</v>
      </c>
      <c r="U250" s="83">
        <f>'参加申込一覧表(様式A-3)'!J$60</f>
      </c>
      <c r="V250" s="60">
        <v>30</v>
      </c>
      <c r="W250" s="73">
        <f>VLOOKUP($B250,'参加申込一覧表(様式A-3)'!$B$68:$AK$267,W$24,FALSE)</f>
        <v>0</v>
      </c>
      <c r="X250" s="60">
        <f t="shared" si="30"/>
        <v>12</v>
      </c>
      <c r="Y250" s="60">
        <f t="shared" si="31"/>
      </c>
      <c r="AC250" s="60">
        <f t="shared" si="32"/>
        <v>0</v>
      </c>
      <c r="AD250" s="60">
        <f t="shared" si="33"/>
        <v>0</v>
      </c>
      <c r="AE250" s="254">
        <f t="shared" si="35"/>
      </c>
    </row>
    <row r="251" spans="1:31" ht="13.5">
      <c r="A251" s="60">
        <v>226</v>
      </c>
      <c r="B251">
        <f>B248+1</f>
        <v>76</v>
      </c>
      <c r="C251" s="60">
        <f t="shared" si="34"/>
        <v>1</v>
      </c>
      <c r="D251" s="245">
        <f>VLOOKUP($B251,'参加申込一覧表(様式A-3)'!$B$68:$AK$267,D$22,FALSE)</f>
        <v>0</v>
      </c>
      <c r="E251" s="246">
        <f>IF(AE251="","",COUNTIF(AE$26:AE251,E$24))</f>
      </c>
      <c r="G251" s="73">
        <f>VLOOKUP($B251,'参加申込一覧表(様式A-3)'!$B$68:$AK$267,G$22,FALSE)</f>
        <v>0</v>
      </c>
      <c r="H251" s="60">
        <f t="shared" si="29"/>
      </c>
      <c r="I251" s="81">
        <f>VLOOKUP($B251,'参加申込一覧表(様式A-3)'!$B$68:$AK$267,I$22,FALSE)</f>
      </c>
      <c r="K251" s="73">
        <f>VLOOKUP($B251,'参加申込一覧表(様式A-3)'!$B$68:$AK$267,K$22,FALSE)</f>
        <v>0</v>
      </c>
      <c r="L251" s="81" t="str">
        <f>VLOOKUP($B251,'参加申込一覧表(様式A-3)'!$B$68:$AK$267,L$22,FALSE)</f>
        <v>・</v>
      </c>
      <c r="M251" s="81" t="str">
        <f>VLOOKUP($B251,'参加申込一覧表(様式A-3)'!$B$68:$AK$267,M$22,FALSE)</f>
        <v>・</v>
      </c>
      <c r="N251" s="81" t="str">
        <f>VLOOKUP($B251,'参加申込一覧表(様式A-3)'!$B$68:$AK$267,N$22,FALSE)</f>
        <v>・</v>
      </c>
      <c r="Q251" s="73">
        <f>VLOOKUP($B251,'参加申込一覧表(様式A-3)'!$B$68:$AK$267,$Q$22,FALSE)</f>
      </c>
      <c r="R251" s="81" t="str">
        <f>VLOOKUP($B251,'参加申込一覧表(様式A-3)'!$B$68:$AK$267,R$22,FALSE)</f>
        <v>　</v>
      </c>
      <c r="S251" s="81" t="str">
        <f>VLOOKUP($B251,'参加申込一覧表(様式A-3)'!$B$68:$AK$267,S$22,FALSE)</f>
        <v>　</v>
      </c>
      <c r="U251" s="83">
        <f>'参加申込一覧表(様式A-3)'!J$60</f>
      </c>
      <c r="V251" s="60">
        <v>30</v>
      </c>
      <c r="W251" s="73">
        <f>VLOOKUP($B251,'参加申込一覧表(様式A-3)'!$B$68:$AK$267,W$22,FALSE)</f>
        <v>0</v>
      </c>
      <c r="X251" s="60">
        <f t="shared" si="30"/>
        <v>12</v>
      </c>
      <c r="Y251" s="60">
        <f t="shared" si="31"/>
      </c>
      <c r="AC251" s="60">
        <f t="shared" si="32"/>
        <v>0</v>
      </c>
      <c r="AD251" s="60">
        <f t="shared" si="33"/>
        <v>0</v>
      </c>
      <c r="AE251" s="254">
        <f t="shared" si="35"/>
      </c>
    </row>
    <row r="252" spans="1:31" ht="13.5">
      <c r="A252" s="60">
        <v>227</v>
      </c>
      <c r="B252">
        <f>B251</f>
        <v>76</v>
      </c>
      <c r="C252" s="60">
        <f t="shared" si="34"/>
        <v>2</v>
      </c>
      <c r="D252" s="245">
        <f>VLOOKUP($B252,'参加申込一覧表(様式A-3)'!$B$68:$AK$267,D$23,FALSE)</f>
        <v>0</v>
      </c>
      <c r="E252" s="246">
        <f>IF(AE252="","",COUNTIF(AE$26:AE252,E$24))</f>
      </c>
      <c r="G252" s="73">
        <f>VLOOKUP($B252,'参加申込一覧表(様式A-3)'!$B$68:$AK$267,G$23,FALSE)</f>
        <v>0</v>
      </c>
      <c r="H252" s="60">
        <f t="shared" si="29"/>
      </c>
      <c r="I252" s="81">
        <f>VLOOKUP($B252,'参加申込一覧表(様式A-3)'!$B$68:$AK$267,I$23,FALSE)</f>
      </c>
      <c r="K252" s="73">
        <f>VLOOKUP($B252,'参加申込一覧表(様式A-3)'!$B$68:$AK$267,K$23,FALSE)</f>
        <v>0</v>
      </c>
      <c r="L252" s="81" t="str">
        <f>VLOOKUP($B252,'参加申込一覧表(様式A-3)'!$B$68:$AK$267,L$23,FALSE)</f>
        <v>・</v>
      </c>
      <c r="M252" s="81" t="str">
        <f>VLOOKUP($B252,'参加申込一覧表(様式A-3)'!$B$68:$AK$267,M$23,FALSE)</f>
        <v>・</v>
      </c>
      <c r="N252" s="81" t="str">
        <f>VLOOKUP($B252,'参加申込一覧表(様式A-3)'!$B$68:$AK$267,N$23,FALSE)</f>
        <v>・</v>
      </c>
      <c r="Q252" s="73">
        <f>VLOOKUP($B252,'参加申込一覧表(様式A-3)'!$B$68:$AK$267,Q$23,FALSE)</f>
      </c>
      <c r="R252" s="81" t="str">
        <f>VLOOKUP($B252,'参加申込一覧表(様式A-3)'!$B$68:$AK$267,R$23,FALSE)</f>
        <v>　</v>
      </c>
      <c r="S252" s="81" t="str">
        <f>VLOOKUP($B252,'参加申込一覧表(様式A-3)'!$B$68:$AK$267,S$23,FALSE)</f>
        <v>　</v>
      </c>
      <c r="U252" s="83">
        <f>'参加申込一覧表(様式A-3)'!J$60</f>
      </c>
      <c r="V252" s="60">
        <v>30</v>
      </c>
      <c r="W252" s="73">
        <f>VLOOKUP($B252,'参加申込一覧表(様式A-3)'!$B$68:$AK$267,W$23,FALSE)</f>
        <v>0</v>
      </c>
      <c r="X252" s="60">
        <f t="shared" si="30"/>
        <v>12</v>
      </c>
      <c r="Y252" s="60">
        <f t="shared" si="31"/>
      </c>
      <c r="AC252" s="60">
        <f t="shared" si="32"/>
        <v>0</v>
      </c>
      <c r="AD252" s="60">
        <f t="shared" si="33"/>
        <v>0</v>
      </c>
      <c r="AE252" s="254">
        <f t="shared" si="35"/>
      </c>
    </row>
    <row r="253" spans="1:31" ht="13.5">
      <c r="A253" s="60">
        <v>228</v>
      </c>
      <c r="B253">
        <f>B252</f>
        <v>76</v>
      </c>
      <c r="C253" s="60">
        <f t="shared" si="34"/>
        <v>3</v>
      </c>
      <c r="D253" s="245">
        <f>VLOOKUP($B253,'参加申込一覧表(様式A-3)'!$B$68:$AK$267,D$24,FALSE)</f>
        <v>0</v>
      </c>
      <c r="E253" s="246">
        <f>IF(AE253="","",COUNTIF(AE$26:AE253,E$24))</f>
      </c>
      <c r="G253" s="73">
        <f>VLOOKUP($B253,'参加申込一覧表(様式A-3)'!$B$68:$AK$267,G$24,FALSE)</f>
        <v>0</v>
      </c>
      <c r="H253" s="60">
        <f t="shared" si="29"/>
      </c>
      <c r="I253" s="81">
        <f>VLOOKUP($B253,'参加申込一覧表(様式A-3)'!$B$68:$AK$267,I$24,FALSE)</f>
      </c>
      <c r="K253" s="73">
        <f>VLOOKUP($B253,'参加申込一覧表(様式A-3)'!$B$68:$AK$267,K$24,FALSE)</f>
        <v>0</v>
      </c>
      <c r="L253" s="81" t="str">
        <f>VLOOKUP($B253,'参加申込一覧表(様式A-3)'!$B$68:$AK$267,L$24,FALSE)</f>
        <v>・</v>
      </c>
      <c r="M253" s="81" t="str">
        <f>VLOOKUP($B253,'参加申込一覧表(様式A-3)'!$B$68:$AK$267,M$24,FALSE)</f>
        <v>・</v>
      </c>
      <c r="N253" s="81" t="str">
        <f>VLOOKUP($B253,'参加申込一覧表(様式A-3)'!$B$68:$AK$267,N$24,FALSE)</f>
        <v>・</v>
      </c>
      <c r="Q253" s="73">
        <f>VLOOKUP($B253,'参加申込一覧表(様式A-3)'!$B$68:$AK$267,Q$24,FALSE)</f>
      </c>
      <c r="R253" s="81" t="str">
        <f>VLOOKUP($B253,'参加申込一覧表(様式A-3)'!$B$68:$AK$267,R$24,FALSE)</f>
        <v>　</v>
      </c>
      <c r="S253" s="81" t="str">
        <f>VLOOKUP($B253,'参加申込一覧表(様式A-3)'!$B$68:$AK$267,S$24,FALSE)</f>
        <v>　</v>
      </c>
      <c r="U253" s="83">
        <f>'参加申込一覧表(様式A-3)'!J$60</f>
      </c>
      <c r="V253" s="60">
        <v>30</v>
      </c>
      <c r="W253" s="73">
        <f>VLOOKUP($B253,'参加申込一覧表(様式A-3)'!$B$68:$AK$267,W$24,FALSE)</f>
        <v>0</v>
      </c>
      <c r="X253" s="60">
        <f t="shared" si="30"/>
        <v>12</v>
      </c>
      <c r="Y253" s="60">
        <f t="shared" si="31"/>
      </c>
      <c r="AC253" s="60">
        <f t="shared" si="32"/>
        <v>0</v>
      </c>
      <c r="AD253" s="60">
        <f t="shared" si="33"/>
        <v>0</v>
      </c>
      <c r="AE253" s="254">
        <f t="shared" si="35"/>
      </c>
    </row>
    <row r="254" spans="1:31" ht="13.5">
      <c r="A254" s="60">
        <v>229</v>
      </c>
      <c r="B254">
        <f>B251+1</f>
        <v>77</v>
      </c>
      <c r="C254" s="60">
        <f t="shared" si="34"/>
        <v>1</v>
      </c>
      <c r="D254" s="245">
        <f>VLOOKUP($B254,'参加申込一覧表(様式A-3)'!$B$68:$AK$267,D$22,FALSE)</f>
        <v>0</v>
      </c>
      <c r="E254" s="246">
        <f>IF(AE254="","",COUNTIF(AE$26:AE254,E$24))</f>
      </c>
      <c r="G254" s="73">
        <f>VLOOKUP($B254,'参加申込一覧表(様式A-3)'!$B$68:$AK$267,G$22,FALSE)</f>
        <v>0</v>
      </c>
      <c r="H254" s="60">
        <f t="shared" si="29"/>
      </c>
      <c r="I254" s="81">
        <f>VLOOKUP($B254,'参加申込一覧表(様式A-3)'!$B$68:$AK$267,I$22,FALSE)</f>
      </c>
      <c r="K254" s="73">
        <f>VLOOKUP($B254,'参加申込一覧表(様式A-3)'!$B$68:$AK$267,K$22,FALSE)</f>
        <v>0</v>
      </c>
      <c r="L254" s="81" t="str">
        <f>VLOOKUP($B254,'参加申込一覧表(様式A-3)'!$B$68:$AK$267,L$22,FALSE)</f>
        <v>・</v>
      </c>
      <c r="M254" s="81" t="str">
        <f>VLOOKUP($B254,'参加申込一覧表(様式A-3)'!$B$68:$AK$267,M$22,FALSE)</f>
        <v>・</v>
      </c>
      <c r="N254" s="81" t="str">
        <f>VLOOKUP($B254,'参加申込一覧表(様式A-3)'!$B$68:$AK$267,N$22,FALSE)</f>
        <v>・</v>
      </c>
      <c r="Q254" s="73">
        <f>VLOOKUP($B254,'参加申込一覧表(様式A-3)'!$B$68:$AK$267,$Q$22,FALSE)</f>
      </c>
      <c r="R254" s="81" t="str">
        <f>VLOOKUP($B254,'参加申込一覧表(様式A-3)'!$B$68:$AK$267,R$22,FALSE)</f>
        <v>　</v>
      </c>
      <c r="S254" s="81" t="str">
        <f>VLOOKUP($B254,'参加申込一覧表(様式A-3)'!$B$68:$AK$267,S$22,FALSE)</f>
        <v>　</v>
      </c>
      <c r="U254" s="83">
        <f>'参加申込一覧表(様式A-3)'!J$60</f>
      </c>
      <c r="V254" s="60">
        <v>30</v>
      </c>
      <c r="W254" s="73">
        <f>VLOOKUP($B254,'参加申込一覧表(様式A-3)'!$B$68:$AK$267,W$22,FALSE)</f>
        <v>0</v>
      </c>
      <c r="X254" s="60">
        <f t="shared" si="30"/>
        <v>12</v>
      </c>
      <c r="Y254" s="60">
        <f t="shared" si="31"/>
      </c>
      <c r="AC254" s="60">
        <f t="shared" si="32"/>
        <v>0</v>
      </c>
      <c r="AD254" s="60">
        <f t="shared" si="33"/>
        <v>0</v>
      </c>
      <c r="AE254" s="254">
        <f t="shared" si="35"/>
      </c>
    </row>
    <row r="255" spans="1:31" ht="13.5">
      <c r="A255" s="60">
        <v>230</v>
      </c>
      <c r="B255">
        <f>B254</f>
        <v>77</v>
      </c>
      <c r="C255" s="60">
        <f t="shared" si="34"/>
        <v>2</v>
      </c>
      <c r="D255" s="245">
        <f>VLOOKUP($B255,'参加申込一覧表(様式A-3)'!$B$68:$AK$267,D$23,FALSE)</f>
        <v>0</v>
      </c>
      <c r="E255" s="246">
        <f>IF(AE255="","",COUNTIF(AE$26:AE255,E$24))</f>
      </c>
      <c r="G255" s="73">
        <f>VLOOKUP($B255,'参加申込一覧表(様式A-3)'!$B$68:$AK$267,G$23,FALSE)</f>
        <v>0</v>
      </c>
      <c r="H255" s="60">
        <f t="shared" si="29"/>
      </c>
      <c r="I255" s="81">
        <f>VLOOKUP($B255,'参加申込一覧表(様式A-3)'!$B$68:$AK$267,I$23,FALSE)</f>
      </c>
      <c r="K255" s="73">
        <f>VLOOKUP($B255,'参加申込一覧表(様式A-3)'!$B$68:$AK$267,K$23,FALSE)</f>
        <v>0</v>
      </c>
      <c r="L255" s="81" t="str">
        <f>VLOOKUP($B255,'参加申込一覧表(様式A-3)'!$B$68:$AK$267,L$23,FALSE)</f>
        <v>・</v>
      </c>
      <c r="M255" s="81" t="str">
        <f>VLOOKUP($B255,'参加申込一覧表(様式A-3)'!$B$68:$AK$267,M$23,FALSE)</f>
        <v>・</v>
      </c>
      <c r="N255" s="81" t="str">
        <f>VLOOKUP($B255,'参加申込一覧表(様式A-3)'!$B$68:$AK$267,N$23,FALSE)</f>
        <v>・</v>
      </c>
      <c r="Q255" s="73">
        <f>VLOOKUP($B255,'参加申込一覧表(様式A-3)'!$B$68:$AK$267,Q$23,FALSE)</f>
      </c>
      <c r="R255" s="81" t="str">
        <f>VLOOKUP($B255,'参加申込一覧表(様式A-3)'!$B$68:$AK$267,R$23,FALSE)</f>
        <v>　</v>
      </c>
      <c r="S255" s="81" t="str">
        <f>VLOOKUP($B255,'参加申込一覧表(様式A-3)'!$B$68:$AK$267,S$23,FALSE)</f>
        <v>　</v>
      </c>
      <c r="U255" s="83">
        <f>'参加申込一覧表(様式A-3)'!J$60</f>
      </c>
      <c r="V255" s="60">
        <v>30</v>
      </c>
      <c r="W255" s="73">
        <f>VLOOKUP($B255,'参加申込一覧表(様式A-3)'!$B$68:$AK$267,W$23,FALSE)</f>
        <v>0</v>
      </c>
      <c r="X255" s="60">
        <f t="shared" si="30"/>
        <v>12</v>
      </c>
      <c r="Y255" s="60">
        <f t="shared" si="31"/>
      </c>
      <c r="AC255" s="60">
        <f t="shared" si="32"/>
        <v>0</v>
      </c>
      <c r="AD255" s="60">
        <f t="shared" si="33"/>
        <v>0</v>
      </c>
      <c r="AE255" s="254">
        <f t="shared" si="35"/>
      </c>
    </row>
    <row r="256" spans="1:31" ht="13.5">
      <c r="A256" s="60">
        <v>231</v>
      </c>
      <c r="B256">
        <f>B255</f>
        <v>77</v>
      </c>
      <c r="C256" s="60">
        <f t="shared" si="34"/>
        <v>3</v>
      </c>
      <c r="D256" s="245">
        <f>VLOOKUP($B256,'参加申込一覧表(様式A-3)'!$B$68:$AK$267,D$24,FALSE)</f>
        <v>0</v>
      </c>
      <c r="E256" s="246">
        <f>IF(AE256="","",COUNTIF(AE$26:AE256,E$24))</f>
      </c>
      <c r="G256" s="73">
        <f>VLOOKUP($B256,'参加申込一覧表(様式A-3)'!$B$68:$AK$267,G$24,FALSE)</f>
        <v>0</v>
      </c>
      <c r="H256" s="60">
        <f t="shared" si="29"/>
      </c>
      <c r="I256" s="81">
        <f>VLOOKUP($B256,'参加申込一覧表(様式A-3)'!$B$68:$AK$267,I$24,FALSE)</f>
      </c>
      <c r="K256" s="73">
        <f>VLOOKUP($B256,'参加申込一覧表(様式A-3)'!$B$68:$AK$267,K$24,FALSE)</f>
        <v>0</v>
      </c>
      <c r="L256" s="81" t="str">
        <f>VLOOKUP($B256,'参加申込一覧表(様式A-3)'!$B$68:$AK$267,L$24,FALSE)</f>
        <v>・</v>
      </c>
      <c r="M256" s="81" t="str">
        <f>VLOOKUP($B256,'参加申込一覧表(様式A-3)'!$B$68:$AK$267,M$24,FALSE)</f>
        <v>・</v>
      </c>
      <c r="N256" s="81" t="str">
        <f>VLOOKUP($B256,'参加申込一覧表(様式A-3)'!$B$68:$AK$267,N$24,FALSE)</f>
        <v>・</v>
      </c>
      <c r="Q256" s="73">
        <f>VLOOKUP($B256,'参加申込一覧表(様式A-3)'!$B$68:$AK$267,Q$24,FALSE)</f>
      </c>
      <c r="R256" s="81" t="str">
        <f>VLOOKUP($B256,'参加申込一覧表(様式A-3)'!$B$68:$AK$267,R$24,FALSE)</f>
        <v>　</v>
      </c>
      <c r="S256" s="81" t="str">
        <f>VLOOKUP($B256,'参加申込一覧表(様式A-3)'!$B$68:$AK$267,S$24,FALSE)</f>
        <v>　</v>
      </c>
      <c r="U256" s="83">
        <f>'参加申込一覧表(様式A-3)'!J$60</f>
      </c>
      <c r="V256" s="60">
        <v>30</v>
      </c>
      <c r="W256" s="73">
        <f>VLOOKUP($B256,'参加申込一覧表(様式A-3)'!$B$68:$AK$267,W$24,FALSE)</f>
        <v>0</v>
      </c>
      <c r="X256" s="60">
        <f t="shared" si="30"/>
        <v>12</v>
      </c>
      <c r="Y256" s="60">
        <f t="shared" si="31"/>
      </c>
      <c r="AC256" s="60">
        <f t="shared" si="32"/>
        <v>0</v>
      </c>
      <c r="AD256" s="60">
        <f t="shared" si="33"/>
        <v>0</v>
      </c>
      <c r="AE256" s="254">
        <f t="shared" si="35"/>
      </c>
    </row>
    <row r="257" spans="1:31" ht="13.5">
      <c r="A257" s="60">
        <v>232</v>
      </c>
      <c r="B257">
        <f>B254+1</f>
        <v>78</v>
      </c>
      <c r="C257" s="60">
        <f t="shared" si="34"/>
        <v>1</v>
      </c>
      <c r="D257" s="245">
        <f>VLOOKUP($B257,'参加申込一覧表(様式A-3)'!$B$68:$AK$267,D$22,FALSE)</f>
        <v>0</v>
      </c>
      <c r="E257" s="246">
        <f>IF(AE257="","",COUNTIF(AE$26:AE257,E$24))</f>
      </c>
      <c r="G257" s="73">
        <f>VLOOKUP($B257,'参加申込一覧表(様式A-3)'!$B$68:$AK$267,G$22,FALSE)</f>
        <v>0</v>
      </c>
      <c r="H257" s="60">
        <f t="shared" si="29"/>
      </c>
      <c r="I257" s="81">
        <f>VLOOKUP($B257,'参加申込一覧表(様式A-3)'!$B$68:$AK$267,I$22,FALSE)</f>
      </c>
      <c r="K257" s="73">
        <f>VLOOKUP($B257,'参加申込一覧表(様式A-3)'!$B$68:$AK$267,K$22,FALSE)</f>
        <v>0</v>
      </c>
      <c r="L257" s="81" t="str">
        <f>VLOOKUP($B257,'参加申込一覧表(様式A-3)'!$B$68:$AK$267,L$22,FALSE)</f>
        <v>・</v>
      </c>
      <c r="M257" s="81" t="str">
        <f>VLOOKUP($B257,'参加申込一覧表(様式A-3)'!$B$68:$AK$267,M$22,FALSE)</f>
        <v>・</v>
      </c>
      <c r="N257" s="81" t="str">
        <f>VLOOKUP($B257,'参加申込一覧表(様式A-3)'!$B$68:$AK$267,N$22,FALSE)</f>
        <v>・</v>
      </c>
      <c r="Q257" s="73">
        <f>VLOOKUP($B257,'参加申込一覧表(様式A-3)'!$B$68:$AK$267,$Q$22,FALSE)</f>
      </c>
      <c r="R257" s="81" t="str">
        <f>VLOOKUP($B257,'参加申込一覧表(様式A-3)'!$B$68:$AK$267,R$22,FALSE)</f>
        <v>　</v>
      </c>
      <c r="S257" s="81" t="str">
        <f>VLOOKUP($B257,'参加申込一覧表(様式A-3)'!$B$68:$AK$267,S$22,FALSE)</f>
        <v>　</v>
      </c>
      <c r="U257" s="83">
        <f>'参加申込一覧表(様式A-3)'!J$60</f>
      </c>
      <c r="V257" s="60">
        <v>30</v>
      </c>
      <c r="W257" s="73">
        <f>VLOOKUP($B257,'参加申込一覧表(様式A-3)'!$B$68:$AK$267,W$22,FALSE)</f>
        <v>0</v>
      </c>
      <c r="X257" s="60">
        <f t="shared" si="30"/>
        <v>12</v>
      </c>
      <c r="Y257" s="60">
        <f t="shared" si="31"/>
      </c>
      <c r="AC257" s="60">
        <f t="shared" si="32"/>
        <v>0</v>
      </c>
      <c r="AD257" s="60">
        <f t="shared" si="33"/>
        <v>0</v>
      </c>
      <c r="AE257" s="254">
        <f t="shared" si="35"/>
      </c>
    </row>
    <row r="258" spans="1:31" ht="13.5">
      <c r="A258" s="60">
        <v>233</v>
      </c>
      <c r="B258">
        <f>B257</f>
        <v>78</v>
      </c>
      <c r="C258" s="60">
        <f t="shared" si="34"/>
        <v>2</v>
      </c>
      <c r="D258" s="245">
        <f>VLOOKUP($B258,'参加申込一覧表(様式A-3)'!$B$68:$AK$267,D$23,FALSE)</f>
        <v>0</v>
      </c>
      <c r="E258" s="246">
        <f>IF(AE258="","",COUNTIF(AE$26:AE258,E$24))</f>
      </c>
      <c r="G258" s="73">
        <f>VLOOKUP($B258,'参加申込一覧表(様式A-3)'!$B$68:$AK$267,G$23,FALSE)</f>
        <v>0</v>
      </c>
      <c r="H258" s="60">
        <f t="shared" si="29"/>
      </c>
      <c r="I258" s="81">
        <f>VLOOKUP($B258,'参加申込一覧表(様式A-3)'!$B$68:$AK$267,I$23,FALSE)</f>
      </c>
      <c r="K258" s="73">
        <f>VLOOKUP($B258,'参加申込一覧表(様式A-3)'!$B$68:$AK$267,K$23,FALSE)</f>
        <v>0</v>
      </c>
      <c r="L258" s="81" t="str">
        <f>VLOOKUP($B258,'参加申込一覧表(様式A-3)'!$B$68:$AK$267,L$23,FALSE)</f>
        <v>・</v>
      </c>
      <c r="M258" s="81" t="str">
        <f>VLOOKUP($B258,'参加申込一覧表(様式A-3)'!$B$68:$AK$267,M$23,FALSE)</f>
        <v>・</v>
      </c>
      <c r="N258" s="81" t="str">
        <f>VLOOKUP($B258,'参加申込一覧表(様式A-3)'!$B$68:$AK$267,N$23,FALSE)</f>
        <v>・</v>
      </c>
      <c r="Q258" s="73">
        <f>VLOOKUP($B258,'参加申込一覧表(様式A-3)'!$B$68:$AK$267,Q$23,FALSE)</f>
      </c>
      <c r="R258" s="81" t="str">
        <f>VLOOKUP($B258,'参加申込一覧表(様式A-3)'!$B$68:$AK$267,R$23,FALSE)</f>
        <v>　</v>
      </c>
      <c r="S258" s="81" t="str">
        <f>VLOOKUP($B258,'参加申込一覧表(様式A-3)'!$B$68:$AK$267,S$23,FALSE)</f>
        <v>　</v>
      </c>
      <c r="U258" s="83">
        <f>'参加申込一覧表(様式A-3)'!J$60</f>
      </c>
      <c r="V258" s="60">
        <v>30</v>
      </c>
      <c r="W258" s="73">
        <f>VLOOKUP($B258,'参加申込一覧表(様式A-3)'!$B$68:$AK$267,W$23,FALSE)</f>
        <v>0</v>
      </c>
      <c r="X258" s="60">
        <f t="shared" si="30"/>
        <v>12</v>
      </c>
      <c r="Y258" s="60">
        <f t="shared" si="31"/>
      </c>
      <c r="AC258" s="60">
        <f t="shared" si="32"/>
        <v>0</v>
      </c>
      <c r="AD258" s="60">
        <f t="shared" si="33"/>
        <v>0</v>
      </c>
      <c r="AE258" s="254">
        <f t="shared" si="35"/>
      </c>
    </row>
    <row r="259" spans="1:31" ht="13.5">
      <c r="A259" s="60">
        <v>234</v>
      </c>
      <c r="B259">
        <f>B258</f>
        <v>78</v>
      </c>
      <c r="C259" s="60">
        <f t="shared" si="34"/>
        <v>3</v>
      </c>
      <c r="D259" s="245">
        <f>VLOOKUP($B259,'参加申込一覧表(様式A-3)'!$B$68:$AK$267,D$24,FALSE)</f>
        <v>0</v>
      </c>
      <c r="E259" s="246">
        <f>IF(AE259="","",COUNTIF(AE$26:AE259,E$24))</f>
      </c>
      <c r="G259" s="73">
        <f>VLOOKUP($B259,'参加申込一覧表(様式A-3)'!$B$68:$AK$267,G$24,FALSE)</f>
        <v>0</v>
      </c>
      <c r="H259" s="60">
        <f t="shared" si="29"/>
      </c>
      <c r="I259" s="81">
        <f>VLOOKUP($B259,'参加申込一覧表(様式A-3)'!$B$68:$AK$267,I$24,FALSE)</f>
      </c>
      <c r="K259" s="73">
        <f>VLOOKUP($B259,'参加申込一覧表(様式A-3)'!$B$68:$AK$267,K$24,FALSE)</f>
        <v>0</v>
      </c>
      <c r="L259" s="81" t="str">
        <f>VLOOKUP($B259,'参加申込一覧表(様式A-3)'!$B$68:$AK$267,L$24,FALSE)</f>
        <v>・</v>
      </c>
      <c r="M259" s="81" t="str">
        <f>VLOOKUP($B259,'参加申込一覧表(様式A-3)'!$B$68:$AK$267,M$24,FALSE)</f>
        <v>・</v>
      </c>
      <c r="N259" s="81" t="str">
        <f>VLOOKUP($B259,'参加申込一覧表(様式A-3)'!$B$68:$AK$267,N$24,FALSE)</f>
        <v>・</v>
      </c>
      <c r="Q259" s="73">
        <f>VLOOKUP($B259,'参加申込一覧表(様式A-3)'!$B$68:$AK$267,Q$24,FALSE)</f>
      </c>
      <c r="R259" s="81" t="str">
        <f>VLOOKUP($B259,'参加申込一覧表(様式A-3)'!$B$68:$AK$267,R$24,FALSE)</f>
        <v>　</v>
      </c>
      <c r="S259" s="81" t="str">
        <f>VLOOKUP($B259,'参加申込一覧表(様式A-3)'!$B$68:$AK$267,S$24,FALSE)</f>
        <v>　</v>
      </c>
      <c r="U259" s="83">
        <f>'参加申込一覧表(様式A-3)'!J$60</f>
      </c>
      <c r="V259" s="60">
        <v>30</v>
      </c>
      <c r="W259" s="73">
        <f>VLOOKUP($B259,'参加申込一覧表(様式A-3)'!$B$68:$AK$267,W$24,FALSE)</f>
        <v>0</v>
      </c>
      <c r="X259" s="60">
        <f t="shared" si="30"/>
        <v>12</v>
      </c>
      <c r="Y259" s="60">
        <f t="shared" si="31"/>
      </c>
      <c r="AC259" s="60">
        <f t="shared" si="32"/>
        <v>0</v>
      </c>
      <c r="AD259" s="60">
        <f t="shared" si="33"/>
        <v>0</v>
      </c>
      <c r="AE259" s="254">
        <f t="shared" si="35"/>
      </c>
    </row>
    <row r="260" spans="1:31" ht="13.5">
      <c r="A260" s="60">
        <v>235</v>
      </c>
      <c r="B260">
        <f>B257+1</f>
        <v>79</v>
      </c>
      <c r="C260" s="60">
        <f t="shared" si="34"/>
        <v>1</v>
      </c>
      <c r="D260" s="245">
        <f>VLOOKUP($B260,'参加申込一覧表(様式A-3)'!$B$68:$AK$267,D$22,FALSE)</f>
        <v>0</v>
      </c>
      <c r="E260" s="246">
        <f>IF(AE260="","",COUNTIF(AE$26:AE260,E$24))</f>
      </c>
      <c r="G260" s="73">
        <f>VLOOKUP($B260,'参加申込一覧表(様式A-3)'!$B$68:$AK$267,G$22,FALSE)</f>
        <v>0</v>
      </c>
      <c r="H260" s="60">
        <f t="shared" si="29"/>
      </c>
      <c r="I260" s="81">
        <f>VLOOKUP($B260,'参加申込一覧表(様式A-3)'!$B$68:$AK$267,I$22,FALSE)</f>
      </c>
      <c r="K260" s="73">
        <f>VLOOKUP($B260,'参加申込一覧表(様式A-3)'!$B$68:$AK$267,K$22,FALSE)</f>
        <v>0</v>
      </c>
      <c r="L260" s="81" t="str">
        <f>VLOOKUP($B260,'参加申込一覧表(様式A-3)'!$B$68:$AK$267,L$22,FALSE)</f>
        <v>・</v>
      </c>
      <c r="M260" s="81" t="str">
        <f>VLOOKUP($B260,'参加申込一覧表(様式A-3)'!$B$68:$AK$267,M$22,FALSE)</f>
        <v>・</v>
      </c>
      <c r="N260" s="81" t="str">
        <f>VLOOKUP($B260,'参加申込一覧表(様式A-3)'!$B$68:$AK$267,N$22,FALSE)</f>
        <v>・</v>
      </c>
      <c r="Q260" s="73">
        <f>VLOOKUP($B260,'参加申込一覧表(様式A-3)'!$B$68:$AK$267,$Q$22,FALSE)</f>
      </c>
      <c r="R260" s="81" t="str">
        <f>VLOOKUP($B260,'参加申込一覧表(様式A-3)'!$B$68:$AK$267,R$22,FALSE)</f>
        <v>　</v>
      </c>
      <c r="S260" s="81" t="str">
        <f>VLOOKUP($B260,'参加申込一覧表(様式A-3)'!$B$68:$AK$267,S$22,FALSE)</f>
        <v>　</v>
      </c>
      <c r="U260" s="83">
        <f>'参加申込一覧表(様式A-3)'!J$60</f>
      </c>
      <c r="V260" s="60">
        <v>30</v>
      </c>
      <c r="W260" s="73">
        <f>VLOOKUP($B260,'参加申込一覧表(様式A-3)'!$B$68:$AK$267,W$22,FALSE)</f>
        <v>0</v>
      </c>
      <c r="X260" s="60">
        <f t="shared" si="30"/>
        <v>12</v>
      </c>
      <c r="Y260" s="60">
        <f t="shared" si="31"/>
      </c>
      <c r="AC260" s="60">
        <f t="shared" si="32"/>
        <v>0</v>
      </c>
      <c r="AD260" s="60">
        <f t="shared" si="33"/>
        <v>0</v>
      </c>
      <c r="AE260" s="254">
        <f t="shared" si="35"/>
      </c>
    </row>
    <row r="261" spans="1:31" ht="13.5">
      <c r="A261" s="60">
        <v>236</v>
      </c>
      <c r="B261">
        <f>B260</f>
        <v>79</v>
      </c>
      <c r="C261" s="60">
        <f t="shared" si="34"/>
        <v>2</v>
      </c>
      <c r="D261" s="245">
        <f>VLOOKUP($B261,'参加申込一覧表(様式A-3)'!$B$68:$AK$267,D$23,FALSE)</f>
        <v>0</v>
      </c>
      <c r="E261" s="246">
        <f>IF(AE261="","",COUNTIF(AE$26:AE261,E$24))</f>
      </c>
      <c r="G261" s="73">
        <f>VLOOKUP($B261,'参加申込一覧表(様式A-3)'!$B$68:$AK$267,G$23,FALSE)</f>
        <v>0</v>
      </c>
      <c r="H261" s="60">
        <f t="shared" si="29"/>
      </c>
      <c r="I261" s="81">
        <f>VLOOKUP($B261,'参加申込一覧表(様式A-3)'!$B$68:$AK$267,I$23,FALSE)</f>
      </c>
      <c r="K261" s="73">
        <f>VLOOKUP($B261,'参加申込一覧表(様式A-3)'!$B$68:$AK$267,K$23,FALSE)</f>
        <v>0</v>
      </c>
      <c r="L261" s="81" t="str">
        <f>VLOOKUP($B261,'参加申込一覧表(様式A-3)'!$B$68:$AK$267,L$23,FALSE)</f>
        <v>・</v>
      </c>
      <c r="M261" s="81" t="str">
        <f>VLOOKUP($B261,'参加申込一覧表(様式A-3)'!$B$68:$AK$267,M$23,FALSE)</f>
        <v>・</v>
      </c>
      <c r="N261" s="81" t="str">
        <f>VLOOKUP($B261,'参加申込一覧表(様式A-3)'!$B$68:$AK$267,N$23,FALSE)</f>
        <v>・</v>
      </c>
      <c r="Q261" s="73">
        <f>VLOOKUP($B261,'参加申込一覧表(様式A-3)'!$B$68:$AK$267,Q$23,FALSE)</f>
      </c>
      <c r="R261" s="81" t="str">
        <f>VLOOKUP($B261,'参加申込一覧表(様式A-3)'!$B$68:$AK$267,R$23,FALSE)</f>
        <v>　</v>
      </c>
      <c r="S261" s="81" t="str">
        <f>VLOOKUP($B261,'参加申込一覧表(様式A-3)'!$B$68:$AK$267,S$23,FALSE)</f>
        <v>　</v>
      </c>
      <c r="U261" s="83">
        <f>'参加申込一覧表(様式A-3)'!J$60</f>
      </c>
      <c r="V261" s="60">
        <v>30</v>
      </c>
      <c r="W261" s="73">
        <f>VLOOKUP($B261,'参加申込一覧表(様式A-3)'!$B$68:$AK$267,W$23,FALSE)</f>
        <v>0</v>
      </c>
      <c r="X261" s="60">
        <f t="shared" si="30"/>
        <v>12</v>
      </c>
      <c r="Y261" s="60">
        <f t="shared" si="31"/>
      </c>
      <c r="AC261" s="60">
        <f t="shared" si="32"/>
        <v>0</v>
      </c>
      <c r="AD261" s="60">
        <f t="shared" si="33"/>
        <v>0</v>
      </c>
      <c r="AE261" s="254">
        <f t="shared" si="35"/>
      </c>
    </row>
    <row r="262" spans="1:31" ht="13.5">
      <c r="A262" s="60">
        <v>237</v>
      </c>
      <c r="B262">
        <f>B261</f>
        <v>79</v>
      </c>
      <c r="C262" s="60">
        <f t="shared" si="34"/>
        <v>3</v>
      </c>
      <c r="D262" s="245">
        <f>VLOOKUP($B262,'参加申込一覧表(様式A-3)'!$B$68:$AK$267,D$24,FALSE)</f>
        <v>0</v>
      </c>
      <c r="E262" s="246">
        <f>IF(AE262="","",COUNTIF(AE$26:AE262,E$24))</f>
      </c>
      <c r="G262" s="73">
        <f>VLOOKUP($B262,'参加申込一覧表(様式A-3)'!$B$68:$AK$267,G$24,FALSE)</f>
        <v>0</v>
      </c>
      <c r="H262" s="60">
        <f t="shared" si="29"/>
      </c>
      <c r="I262" s="81">
        <f>VLOOKUP($B262,'参加申込一覧表(様式A-3)'!$B$68:$AK$267,I$24,FALSE)</f>
      </c>
      <c r="K262" s="73">
        <f>VLOOKUP($B262,'参加申込一覧表(様式A-3)'!$B$68:$AK$267,K$24,FALSE)</f>
        <v>0</v>
      </c>
      <c r="L262" s="81" t="str">
        <f>VLOOKUP($B262,'参加申込一覧表(様式A-3)'!$B$68:$AK$267,L$24,FALSE)</f>
        <v>・</v>
      </c>
      <c r="M262" s="81" t="str">
        <f>VLOOKUP($B262,'参加申込一覧表(様式A-3)'!$B$68:$AK$267,M$24,FALSE)</f>
        <v>・</v>
      </c>
      <c r="N262" s="81" t="str">
        <f>VLOOKUP($B262,'参加申込一覧表(様式A-3)'!$B$68:$AK$267,N$24,FALSE)</f>
        <v>・</v>
      </c>
      <c r="Q262" s="73">
        <f>VLOOKUP($B262,'参加申込一覧表(様式A-3)'!$B$68:$AK$267,Q$24,FALSE)</f>
      </c>
      <c r="R262" s="81" t="str">
        <f>VLOOKUP($B262,'参加申込一覧表(様式A-3)'!$B$68:$AK$267,R$24,FALSE)</f>
        <v>　</v>
      </c>
      <c r="S262" s="81" t="str">
        <f>VLOOKUP($B262,'参加申込一覧表(様式A-3)'!$B$68:$AK$267,S$24,FALSE)</f>
        <v>　</v>
      </c>
      <c r="U262" s="83">
        <f>'参加申込一覧表(様式A-3)'!J$60</f>
      </c>
      <c r="V262" s="60">
        <v>30</v>
      </c>
      <c r="W262" s="73">
        <f>VLOOKUP($B262,'参加申込一覧表(様式A-3)'!$B$68:$AK$267,W$24,FALSE)</f>
        <v>0</v>
      </c>
      <c r="X262" s="60">
        <f t="shared" si="30"/>
        <v>12</v>
      </c>
      <c r="Y262" s="60">
        <f t="shared" si="31"/>
      </c>
      <c r="AC262" s="60">
        <f t="shared" si="32"/>
        <v>0</v>
      </c>
      <c r="AD262" s="60">
        <f t="shared" si="33"/>
        <v>0</v>
      </c>
      <c r="AE262" s="254">
        <f t="shared" si="35"/>
      </c>
    </row>
    <row r="263" spans="1:31" ht="13.5">
      <c r="A263" s="60">
        <v>238</v>
      </c>
      <c r="B263">
        <f>B260+1</f>
        <v>80</v>
      </c>
      <c r="C263" s="60">
        <f t="shared" si="34"/>
        <v>1</v>
      </c>
      <c r="D263" s="245">
        <f>VLOOKUP($B263,'参加申込一覧表(様式A-3)'!$B$68:$AK$267,D$22,FALSE)</f>
        <v>0</v>
      </c>
      <c r="E263" s="246">
        <f>IF(AE263="","",COUNTIF(AE$26:AE263,E$24))</f>
      </c>
      <c r="G263" s="73">
        <f>VLOOKUP($B263,'参加申込一覧表(様式A-3)'!$B$68:$AK$267,G$22,FALSE)</f>
        <v>0</v>
      </c>
      <c r="H263" s="60">
        <f t="shared" si="29"/>
      </c>
      <c r="I263" s="81">
        <f>VLOOKUP($B263,'参加申込一覧表(様式A-3)'!$B$68:$AK$267,I$22,FALSE)</f>
      </c>
      <c r="K263" s="73">
        <f>VLOOKUP($B263,'参加申込一覧表(様式A-3)'!$B$68:$AK$267,K$22,FALSE)</f>
        <v>0</v>
      </c>
      <c r="L263" s="81" t="str">
        <f>VLOOKUP($B263,'参加申込一覧表(様式A-3)'!$B$68:$AK$267,L$22,FALSE)</f>
        <v>・</v>
      </c>
      <c r="M263" s="81" t="str">
        <f>VLOOKUP($B263,'参加申込一覧表(様式A-3)'!$B$68:$AK$267,M$22,FALSE)</f>
        <v>・</v>
      </c>
      <c r="N263" s="81" t="str">
        <f>VLOOKUP($B263,'参加申込一覧表(様式A-3)'!$B$68:$AK$267,N$22,FALSE)</f>
        <v>・</v>
      </c>
      <c r="Q263" s="73">
        <f>VLOOKUP($B263,'参加申込一覧表(様式A-3)'!$B$68:$AK$267,$Q$22,FALSE)</f>
      </c>
      <c r="R263" s="81" t="str">
        <f>VLOOKUP($B263,'参加申込一覧表(様式A-3)'!$B$68:$AK$267,R$22,FALSE)</f>
        <v>　</v>
      </c>
      <c r="S263" s="81" t="str">
        <f>VLOOKUP($B263,'参加申込一覧表(様式A-3)'!$B$68:$AK$267,S$22,FALSE)</f>
        <v>　</v>
      </c>
      <c r="U263" s="83">
        <f>'参加申込一覧表(様式A-3)'!J$60</f>
      </c>
      <c r="V263" s="60">
        <v>30</v>
      </c>
      <c r="W263" s="73">
        <f>VLOOKUP($B263,'参加申込一覧表(様式A-3)'!$B$68:$AK$267,W$22,FALSE)</f>
        <v>0</v>
      </c>
      <c r="X263" s="60">
        <f t="shared" si="30"/>
        <v>12</v>
      </c>
      <c r="Y263" s="60">
        <f t="shared" si="31"/>
      </c>
      <c r="AC263" s="60">
        <f t="shared" si="32"/>
        <v>0</v>
      </c>
      <c r="AD263" s="60">
        <f t="shared" si="33"/>
        <v>0</v>
      </c>
      <c r="AE263" s="254">
        <f t="shared" si="35"/>
      </c>
    </row>
    <row r="264" spans="1:31" ht="13.5">
      <c r="A264" s="60">
        <v>239</v>
      </c>
      <c r="B264">
        <f>B263</f>
        <v>80</v>
      </c>
      <c r="C264" s="60">
        <f t="shared" si="34"/>
        <v>2</v>
      </c>
      <c r="D264" s="245">
        <f>VLOOKUP($B264,'参加申込一覧表(様式A-3)'!$B$68:$AK$267,D$23,FALSE)</f>
        <v>0</v>
      </c>
      <c r="E264" s="246">
        <f>IF(AE264="","",COUNTIF(AE$26:AE264,E$24))</f>
      </c>
      <c r="G264" s="73">
        <f>VLOOKUP($B264,'参加申込一覧表(様式A-3)'!$B$68:$AK$267,G$23,FALSE)</f>
        <v>0</v>
      </c>
      <c r="H264" s="60">
        <f t="shared" si="29"/>
      </c>
      <c r="I264" s="81">
        <f>VLOOKUP($B264,'参加申込一覧表(様式A-3)'!$B$68:$AK$267,I$23,FALSE)</f>
      </c>
      <c r="K264" s="73">
        <f>VLOOKUP($B264,'参加申込一覧表(様式A-3)'!$B$68:$AK$267,K$23,FALSE)</f>
        <v>0</v>
      </c>
      <c r="L264" s="81" t="str">
        <f>VLOOKUP($B264,'参加申込一覧表(様式A-3)'!$B$68:$AK$267,L$23,FALSE)</f>
        <v>・</v>
      </c>
      <c r="M264" s="81" t="str">
        <f>VLOOKUP($B264,'参加申込一覧表(様式A-3)'!$B$68:$AK$267,M$23,FALSE)</f>
        <v>・</v>
      </c>
      <c r="N264" s="81" t="str">
        <f>VLOOKUP($B264,'参加申込一覧表(様式A-3)'!$B$68:$AK$267,N$23,FALSE)</f>
        <v>・</v>
      </c>
      <c r="Q264" s="73">
        <f>VLOOKUP($B264,'参加申込一覧表(様式A-3)'!$B$68:$AK$267,Q$23,FALSE)</f>
      </c>
      <c r="R264" s="81" t="str">
        <f>VLOOKUP($B264,'参加申込一覧表(様式A-3)'!$B$68:$AK$267,R$23,FALSE)</f>
        <v>　</v>
      </c>
      <c r="S264" s="81" t="str">
        <f>VLOOKUP($B264,'参加申込一覧表(様式A-3)'!$B$68:$AK$267,S$23,FALSE)</f>
        <v>　</v>
      </c>
      <c r="U264" s="83">
        <f>'参加申込一覧表(様式A-3)'!J$60</f>
      </c>
      <c r="V264" s="60">
        <v>30</v>
      </c>
      <c r="W264" s="73">
        <f>VLOOKUP($B264,'参加申込一覧表(様式A-3)'!$B$68:$AK$267,W$23,FALSE)</f>
        <v>0</v>
      </c>
      <c r="X264" s="60">
        <f t="shared" si="30"/>
        <v>12</v>
      </c>
      <c r="Y264" s="60">
        <f t="shared" si="31"/>
      </c>
      <c r="AC264" s="60">
        <f t="shared" si="32"/>
        <v>0</v>
      </c>
      <c r="AD264" s="60">
        <f t="shared" si="33"/>
        <v>0</v>
      </c>
      <c r="AE264" s="254">
        <f t="shared" si="35"/>
      </c>
    </row>
    <row r="265" spans="1:31" ht="13.5">
      <c r="A265" s="60">
        <v>240</v>
      </c>
      <c r="B265">
        <f>B264</f>
        <v>80</v>
      </c>
      <c r="C265" s="60">
        <f t="shared" si="34"/>
        <v>3</v>
      </c>
      <c r="D265" s="245">
        <f>VLOOKUP($B265,'参加申込一覧表(様式A-3)'!$B$68:$AK$267,D$24,FALSE)</f>
        <v>0</v>
      </c>
      <c r="E265" s="246">
        <f>IF(AE265="","",COUNTIF(AE$26:AE265,E$24))</f>
      </c>
      <c r="G265" s="73">
        <f>VLOOKUP($B265,'参加申込一覧表(様式A-3)'!$B$68:$AK$267,G$24,FALSE)</f>
        <v>0</v>
      </c>
      <c r="H265" s="60">
        <f t="shared" si="29"/>
      </c>
      <c r="I265" s="81">
        <f>VLOOKUP($B265,'参加申込一覧表(様式A-3)'!$B$68:$AK$267,I$24,FALSE)</f>
      </c>
      <c r="K265" s="73">
        <f>VLOOKUP($B265,'参加申込一覧表(様式A-3)'!$B$68:$AK$267,K$24,FALSE)</f>
        <v>0</v>
      </c>
      <c r="L265" s="81" t="str">
        <f>VLOOKUP($B265,'参加申込一覧表(様式A-3)'!$B$68:$AK$267,L$24,FALSE)</f>
        <v>・</v>
      </c>
      <c r="M265" s="81" t="str">
        <f>VLOOKUP($B265,'参加申込一覧表(様式A-3)'!$B$68:$AK$267,M$24,FALSE)</f>
        <v>・</v>
      </c>
      <c r="N265" s="81" t="str">
        <f>VLOOKUP($B265,'参加申込一覧表(様式A-3)'!$B$68:$AK$267,N$24,FALSE)</f>
        <v>・</v>
      </c>
      <c r="Q265" s="73">
        <f>VLOOKUP($B265,'参加申込一覧表(様式A-3)'!$B$68:$AK$267,Q$24,FALSE)</f>
      </c>
      <c r="R265" s="81" t="str">
        <f>VLOOKUP($B265,'参加申込一覧表(様式A-3)'!$B$68:$AK$267,R$24,FALSE)</f>
        <v>　</v>
      </c>
      <c r="S265" s="81" t="str">
        <f>VLOOKUP($B265,'参加申込一覧表(様式A-3)'!$B$68:$AK$267,S$24,FALSE)</f>
        <v>　</v>
      </c>
      <c r="U265" s="83">
        <f>'参加申込一覧表(様式A-3)'!J$60</f>
      </c>
      <c r="V265" s="60">
        <v>30</v>
      </c>
      <c r="W265" s="73">
        <f>VLOOKUP($B265,'参加申込一覧表(様式A-3)'!$B$68:$AK$267,W$24,FALSE)</f>
        <v>0</v>
      </c>
      <c r="X265" s="60">
        <f t="shared" si="30"/>
        <v>12</v>
      </c>
      <c r="Y265" s="60">
        <f t="shared" si="31"/>
      </c>
      <c r="AC265" s="60">
        <f t="shared" si="32"/>
        <v>0</v>
      </c>
      <c r="AD265" s="60">
        <f t="shared" si="33"/>
        <v>0</v>
      </c>
      <c r="AE265" s="254">
        <f t="shared" si="35"/>
      </c>
    </row>
    <row r="266" spans="1:31" ht="13.5">
      <c r="A266" s="60">
        <v>241</v>
      </c>
      <c r="B266">
        <f>B263+1</f>
        <v>81</v>
      </c>
      <c r="C266" s="60">
        <f t="shared" si="34"/>
        <v>1</v>
      </c>
      <c r="D266" s="245">
        <f>VLOOKUP($B266,'参加申込一覧表(様式A-3)'!$B$68:$AK$267,D$22,FALSE)</f>
        <v>0</v>
      </c>
      <c r="E266" s="246">
        <f>IF(AE266="","",COUNTIF(AE$26:AE266,E$24))</f>
      </c>
      <c r="G266" s="73">
        <f>VLOOKUP($B266,'参加申込一覧表(様式A-3)'!$B$68:$AK$267,G$22,FALSE)</f>
        <v>0</v>
      </c>
      <c r="H266" s="60">
        <f t="shared" si="29"/>
      </c>
      <c r="I266" s="81">
        <f>VLOOKUP($B266,'参加申込一覧表(様式A-3)'!$B$68:$AK$267,I$22,FALSE)</f>
      </c>
      <c r="K266" s="73">
        <f>VLOOKUP($B266,'参加申込一覧表(様式A-3)'!$B$68:$AK$267,K$22,FALSE)</f>
        <v>0</v>
      </c>
      <c r="L266" s="81" t="str">
        <f>VLOOKUP($B266,'参加申込一覧表(様式A-3)'!$B$68:$AK$267,L$22,FALSE)</f>
        <v>・</v>
      </c>
      <c r="M266" s="81" t="str">
        <f>VLOOKUP($B266,'参加申込一覧表(様式A-3)'!$B$68:$AK$267,M$22,FALSE)</f>
        <v>・</v>
      </c>
      <c r="N266" s="81" t="str">
        <f>VLOOKUP($B266,'参加申込一覧表(様式A-3)'!$B$68:$AK$267,N$22,FALSE)</f>
        <v>・</v>
      </c>
      <c r="Q266" s="73">
        <f>VLOOKUP($B266,'参加申込一覧表(様式A-3)'!$B$68:$AK$267,$Q$22,FALSE)</f>
      </c>
      <c r="R266" s="81" t="str">
        <f>VLOOKUP($B266,'参加申込一覧表(様式A-3)'!$B$68:$AK$267,R$22,FALSE)</f>
        <v>　</v>
      </c>
      <c r="S266" s="81" t="str">
        <f>VLOOKUP($B266,'参加申込一覧表(様式A-3)'!$B$68:$AK$267,S$22,FALSE)</f>
        <v>　</v>
      </c>
      <c r="U266" s="83">
        <f>'参加申込一覧表(様式A-3)'!J$60</f>
      </c>
      <c r="V266" s="60">
        <v>30</v>
      </c>
      <c r="W266" s="73">
        <f>VLOOKUP($B266,'参加申込一覧表(様式A-3)'!$B$68:$AK$267,W$22,FALSE)</f>
        <v>0</v>
      </c>
      <c r="X266" s="60">
        <f t="shared" si="30"/>
        <v>12</v>
      </c>
      <c r="Y266" s="60">
        <f t="shared" si="31"/>
      </c>
      <c r="AC266" s="60">
        <f t="shared" si="32"/>
        <v>0</v>
      </c>
      <c r="AD266" s="60">
        <f t="shared" si="33"/>
        <v>0</v>
      </c>
      <c r="AE266" s="254">
        <f t="shared" si="35"/>
      </c>
    </row>
    <row r="267" spans="1:31" ht="13.5">
      <c r="A267" s="60">
        <v>242</v>
      </c>
      <c r="B267">
        <f>B266</f>
        <v>81</v>
      </c>
      <c r="C267" s="60">
        <f t="shared" si="34"/>
        <v>2</v>
      </c>
      <c r="D267" s="245">
        <f>VLOOKUP($B267,'参加申込一覧表(様式A-3)'!$B$68:$AK$267,D$23,FALSE)</f>
        <v>0</v>
      </c>
      <c r="E267" s="246">
        <f>IF(AE267="","",COUNTIF(AE$26:AE267,E$24))</f>
      </c>
      <c r="G267" s="73">
        <f>VLOOKUP($B267,'参加申込一覧表(様式A-3)'!$B$68:$AK$267,G$23,FALSE)</f>
        <v>0</v>
      </c>
      <c r="H267" s="60">
        <f t="shared" si="29"/>
      </c>
      <c r="I267" s="81">
        <f>VLOOKUP($B267,'参加申込一覧表(様式A-3)'!$B$68:$AK$267,I$23,FALSE)</f>
      </c>
      <c r="K267" s="73">
        <f>VLOOKUP($B267,'参加申込一覧表(様式A-3)'!$B$68:$AK$267,K$23,FALSE)</f>
        <v>0</v>
      </c>
      <c r="L267" s="81" t="str">
        <f>VLOOKUP($B267,'参加申込一覧表(様式A-3)'!$B$68:$AK$267,L$23,FALSE)</f>
        <v>・</v>
      </c>
      <c r="M267" s="81" t="str">
        <f>VLOOKUP($B267,'参加申込一覧表(様式A-3)'!$B$68:$AK$267,M$23,FALSE)</f>
        <v>・</v>
      </c>
      <c r="N267" s="81" t="str">
        <f>VLOOKUP($B267,'参加申込一覧表(様式A-3)'!$B$68:$AK$267,N$23,FALSE)</f>
        <v>・</v>
      </c>
      <c r="Q267" s="73">
        <f>VLOOKUP($B267,'参加申込一覧表(様式A-3)'!$B$68:$AK$267,Q$23,FALSE)</f>
      </c>
      <c r="R267" s="81" t="str">
        <f>VLOOKUP($B267,'参加申込一覧表(様式A-3)'!$B$68:$AK$267,R$23,FALSE)</f>
        <v>　</v>
      </c>
      <c r="S267" s="81" t="str">
        <f>VLOOKUP($B267,'参加申込一覧表(様式A-3)'!$B$68:$AK$267,S$23,FALSE)</f>
        <v>　</v>
      </c>
      <c r="U267" s="83">
        <f>'参加申込一覧表(様式A-3)'!J$60</f>
      </c>
      <c r="V267" s="60">
        <v>30</v>
      </c>
      <c r="W267" s="73">
        <f>VLOOKUP($B267,'参加申込一覧表(様式A-3)'!$B$68:$AK$267,W$23,FALSE)</f>
        <v>0</v>
      </c>
      <c r="X267" s="60">
        <f t="shared" si="30"/>
        <v>12</v>
      </c>
      <c r="Y267" s="60">
        <f t="shared" si="31"/>
      </c>
      <c r="AC267" s="60">
        <f t="shared" si="32"/>
        <v>0</v>
      </c>
      <c r="AD267" s="60">
        <f t="shared" si="33"/>
        <v>0</v>
      </c>
      <c r="AE267" s="254">
        <f t="shared" si="35"/>
      </c>
    </row>
    <row r="268" spans="1:31" ht="13.5">
      <c r="A268" s="60">
        <v>243</v>
      </c>
      <c r="B268">
        <f>B267</f>
        <v>81</v>
      </c>
      <c r="C268" s="60">
        <f t="shared" si="34"/>
        <v>3</v>
      </c>
      <c r="D268" s="245">
        <f>VLOOKUP($B268,'参加申込一覧表(様式A-3)'!$B$68:$AK$267,D$24,FALSE)</f>
        <v>0</v>
      </c>
      <c r="E268" s="246">
        <f>IF(AE268="","",COUNTIF(AE$26:AE268,E$24))</f>
      </c>
      <c r="G268" s="73">
        <f>VLOOKUP($B268,'参加申込一覧表(様式A-3)'!$B$68:$AK$267,G$24,FALSE)</f>
        <v>0</v>
      </c>
      <c r="H268" s="60">
        <f t="shared" si="29"/>
      </c>
      <c r="I268" s="81">
        <f>VLOOKUP($B268,'参加申込一覧表(様式A-3)'!$B$68:$AK$267,I$24,FALSE)</f>
      </c>
      <c r="K268" s="73">
        <f>VLOOKUP($B268,'参加申込一覧表(様式A-3)'!$B$68:$AK$267,K$24,FALSE)</f>
        <v>0</v>
      </c>
      <c r="L268" s="81" t="str">
        <f>VLOOKUP($B268,'参加申込一覧表(様式A-3)'!$B$68:$AK$267,L$24,FALSE)</f>
        <v>・</v>
      </c>
      <c r="M268" s="81" t="str">
        <f>VLOOKUP($B268,'参加申込一覧表(様式A-3)'!$B$68:$AK$267,M$24,FALSE)</f>
        <v>・</v>
      </c>
      <c r="N268" s="81" t="str">
        <f>VLOOKUP($B268,'参加申込一覧表(様式A-3)'!$B$68:$AK$267,N$24,FALSE)</f>
        <v>・</v>
      </c>
      <c r="Q268" s="73">
        <f>VLOOKUP($B268,'参加申込一覧表(様式A-3)'!$B$68:$AK$267,Q$24,FALSE)</f>
      </c>
      <c r="R268" s="81" t="str">
        <f>VLOOKUP($B268,'参加申込一覧表(様式A-3)'!$B$68:$AK$267,R$24,FALSE)</f>
        <v>　</v>
      </c>
      <c r="S268" s="81" t="str">
        <f>VLOOKUP($B268,'参加申込一覧表(様式A-3)'!$B$68:$AK$267,S$24,FALSE)</f>
        <v>　</v>
      </c>
      <c r="U268" s="83">
        <f>'参加申込一覧表(様式A-3)'!J$60</f>
      </c>
      <c r="V268" s="60">
        <v>30</v>
      </c>
      <c r="W268" s="73">
        <f>VLOOKUP($B268,'参加申込一覧表(様式A-3)'!$B$68:$AK$267,W$24,FALSE)</f>
        <v>0</v>
      </c>
      <c r="X268" s="60">
        <f t="shared" si="30"/>
        <v>12</v>
      </c>
      <c r="Y268" s="60">
        <f t="shared" si="31"/>
      </c>
      <c r="AC268" s="60">
        <f t="shared" si="32"/>
        <v>0</v>
      </c>
      <c r="AD268" s="60">
        <f t="shared" si="33"/>
        <v>0</v>
      </c>
      <c r="AE268" s="254">
        <f t="shared" si="35"/>
      </c>
    </row>
    <row r="269" spans="1:31" ht="13.5">
      <c r="A269" s="60">
        <v>244</v>
      </c>
      <c r="B269">
        <f>B266+1</f>
        <v>82</v>
      </c>
      <c r="C269" s="60">
        <f t="shared" si="34"/>
        <v>1</v>
      </c>
      <c r="D269" s="245">
        <f>VLOOKUP($B269,'参加申込一覧表(様式A-3)'!$B$68:$AK$267,D$22,FALSE)</f>
        <v>0</v>
      </c>
      <c r="E269" s="246">
        <f>IF(AE269="","",COUNTIF(AE$26:AE269,E$24))</f>
      </c>
      <c r="G269" s="73">
        <f>VLOOKUP($B269,'参加申込一覧表(様式A-3)'!$B$68:$AK$267,G$22,FALSE)</f>
        <v>0</v>
      </c>
      <c r="H269" s="60">
        <f t="shared" si="29"/>
      </c>
      <c r="I269" s="81">
        <f>VLOOKUP($B269,'参加申込一覧表(様式A-3)'!$B$68:$AK$267,I$22,FALSE)</f>
      </c>
      <c r="K269" s="73">
        <f>VLOOKUP($B269,'参加申込一覧表(様式A-3)'!$B$68:$AK$267,K$22,FALSE)</f>
        <v>0</v>
      </c>
      <c r="L269" s="81" t="str">
        <f>VLOOKUP($B269,'参加申込一覧表(様式A-3)'!$B$68:$AK$267,L$22,FALSE)</f>
        <v>・</v>
      </c>
      <c r="M269" s="81" t="str">
        <f>VLOOKUP($B269,'参加申込一覧表(様式A-3)'!$B$68:$AK$267,M$22,FALSE)</f>
        <v>・</v>
      </c>
      <c r="N269" s="81" t="str">
        <f>VLOOKUP($B269,'参加申込一覧表(様式A-3)'!$B$68:$AK$267,N$22,FALSE)</f>
        <v>・</v>
      </c>
      <c r="Q269" s="73">
        <f>VLOOKUP($B269,'参加申込一覧表(様式A-3)'!$B$68:$AK$267,$Q$22,FALSE)</f>
      </c>
      <c r="R269" s="81" t="str">
        <f>VLOOKUP($B269,'参加申込一覧表(様式A-3)'!$B$68:$AK$267,R$22,FALSE)</f>
        <v>　</v>
      </c>
      <c r="S269" s="81" t="str">
        <f>VLOOKUP($B269,'参加申込一覧表(様式A-3)'!$B$68:$AK$267,S$22,FALSE)</f>
        <v>　</v>
      </c>
      <c r="U269" s="83">
        <f>'参加申込一覧表(様式A-3)'!J$60</f>
      </c>
      <c r="V269" s="60">
        <v>30</v>
      </c>
      <c r="W269" s="73">
        <f>VLOOKUP($B269,'参加申込一覧表(様式A-3)'!$B$68:$AK$267,W$22,FALSE)</f>
        <v>0</v>
      </c>
      <c r="X269" s="60">
        <f t="shared" si="30"/>
        <v>12</v>
      </c>
      <c r="Y269" s="60">
        <f t="shared" si="31"/>
      </c>
      <c r="AC269" s="60">
        <f t="shared" si="32"/>
        <v>0</v>
      </c>
      <c r="AD269" s="60">
        <f t="shared" si="33"/>
        <v>0</v>
      </c>
      <c r="AE269" s="254">
        <f t="shared" si="35"/>
      </c>
    </row>
    <row r="270" spans="1:31" ht="13.5">
      <c r="A270" s="60">
        <v>245</v>
      </c>
      <c r="B270">
        <f>B269</f>
        <v>82</v>
      </c>
      <c r="C270" s="60">
        <f t="shared" si="34"/>
        <v>2</v>
      </c>
      <c r="D270" s="245">
        <f>VLOOKUP($B270,'参加申込一覧表(様式A-3)'!$B$68:$AK$267,D$23,FALSE)</f>
        <v>0</v>
      </c>
      <c r="E270" s="246">
        <f>IF(AE270="","",COUNTIF(AE$26:AE270,E$24))</f>
      </c>
      <c r="G270" s="73">
        <f>VLOOKUP($B270,'参加申込一覧表(様式A-3)'!$B$68:$AK$267,G$23,FALSE)</f>
        <v>0</v>
      </c>
      <c r="H270" s="60">
        <f t="shared" si="29"/>
      </c>
      <c r="I270" s="81">
        <f>VLOOKUP($B270,'参加申込一覧表(様式A-3)'!$B$68:$AK$267,I$23,FALSE)</f>
      </c>
      <c r="K270" s="73">
        <f>VLOOKUP($B270,'参加申込一覧表(様式A-3)'!$B$68:$AK$267,K$23,FALSE)</f>
        <v>0</v>
      </c>
      <c r="L270" s="81" t="str">
        <f>VLOOKUP($B270,'参加申込一覧表(様式A-3)'!$B$68:$AK$267,L$23,FALSE)</f>
        <v>・</v>
      </c>
      <c r="M270" s="81" t="str">
        <f>VLOOKUP($B270,'参加申込一覧表(様式A-3)'!$B$68:$AK$267,M$23,FALSE)</f>
        <v>・</v>
      </c>
      <c r="N270" s="81" t="str">
        <f>VLOOKUP($B270,'参加申込一覧表(様式A-3)'!$B$68:$AK$267,N$23,FALSE)</f>
        <v>・</v>
      </c>
      <c r="Q270" s="73">
        <f>VLOOKUP($B270,'参加申込一覧表(様式A-3)'!$B$68:$AK$267,Q$23,FALSE)</f>
      </c>
      <c r="R270" s="81" t="str">
        <f>VLOOKUP($B270,'参加申込一覧表(様式A-3)'!$B$68:$AK$267,R$23,FALSE)</f>
        <v>　</v>
      </c>
      <c r="S270" s="81" t="str">
        <f>VLOOKUP($B270,'参加申込一覧表(様式A-3)'!$B$68:$AK$267,S$23,FALSE)</f>
        <v>　</v>
      </c>
      <c r="U270" s="83">
        <f>'参加申込一覧表(様式A-3)'!J$60</f>
      </c>
      <c r="V270" s="60">
        <v>30</v>
      </c>
      <c r="W270" s="73">
        <f>VLOOKUP($B270,'参加申込一覧表(様式A-3)'!$B$68:$AK$267,W$23,FALSE)</f>
        <v>0</v>
      </c>
      <c r="X270" s="60">
        <f t="shared" si="30"/>
        <v>12</v>
      </c>
      <c r="Y270" s="60">
        <f t="shared" si="31"/>
      </c>
      <c r="AC270" s="60">
        <f t="shared" si="32"/>
        <v>0</v>
      </c>
      <c r="AD270" s="60">
        <f t="shared" si="33"/>
        <v>0</v>
      </c>
      <c r="AE270" s="254">
        <f t="shared" si="35"/>
      </c>
    </row>
    <row r="271" spans="1:31" ht="13.5">
      <c r="A271" s="60">
        <v>246</v>
      </c>
      <c r="B271">
        <f>B270</f>
        <v>82</v>
      </c>
      <c r="C271" s="60">
        <f t="shared" si="34"/>
        <v>3</v>
      </c>
      <c r="D271" s="245">
        <f>VLOOKUP($B271,'参加申込一覧表(様式A-3)'!$B$68:$AK$267,D$24,FALSE)</f>
        <v>0</v>
      </c>
      <c r="E271" s="246">
        <f>IF(AE271="","",COUNTIF(AE$26:AE271,E$24))</f>
      </c>
      <c r="G271" s="73">
        <f>VLOOKUP($B271,'参加申込一覧表(様式A-3)'!$B$68:$AK$267,G$24,FALSE)</f>
        <v>0</v>
      </c>
      <c r="H271" s="60">
        <f t="shared" si="29"/>
      </c>
      <c r="I271" s="81">
        <f>VLOOKUP($B271,'参加申込一覧表(様式A-3)'!$B$68:$AK$267,I$24,FALSE)</f>
      </c>
      <c r="K271" s="73">
        <f>VLOOKUP($B271,'参加申込一覧表(様式A-3)'!$B$68:$AK$267,K$24,FALSE)</f>
        <v>0</v>
      </c>
      <c r="L271" s="81" t="str">
        <f>VLOOKUP($B271,'参加申込一覧表(様式A-3)'!$B$68:$AK$267,L$24,FALSE)</f>
        <v>・</v>
      </c>
      <c r="M271" s="81" t="str">
        <f>VLOOKUP($B271,'参加申込一覧表(様式A-3)'!$B$68:$AK$267,M$24,FALSE)</f>
        <v>・</v>
      </c>
      <c r="N271" s="81" t="str">
        <f>VLOOKUP($B271,'参加申込一覧表(様式A-3)'!$B$68:$AK$267,N$24,FALSE)</f>
        <v>・</v>
      </c>
      <c r="Q271" s="73">
        <f>VLOOKUP($B271,'参加申込一覧表(様式A-3)'!$B$68:$AK$267,Q$24,FALSE)</f>
      </c>
      <c r="R271" s="81" t="str">
        <f>VLOOKUP($B271,'参加申込一覧表(様式A-3)'!$B$68:$AK$267,R$24,FALSE)</f>
        <v>　</v>
      </c>
      <c r="S271" s="81" t="str">
        <f>VLOOKUP($B271,'参加申込一覧表(様式A-3)'!$B$68:$AK$267,S$24,FALSE)</f>
        <v>　</v>
      </c>
      <c r="U271" s="83">
        <f>'参加申込一覧表(様式A-3)'!J$60</f>
      </c>
      <c r="V271" s="60">
        <v>30</v>
      </c>
      <c r="W271" s="73">
        <f>VLOOKUP($B271,'参加申込一覧表(様式A-3)'!$B$68:$AK$267,W$24,FALSE)</f>
        <v>0</v>
      </c>
      <c r="X271" s="60">
        <f t="shared" si="30"/>
        <v>12</v>
      </c>
      <c r="Y271" s="60">
        <f t="shared" si="31"/>
      </c>
      <c r="AC271" s="60">
        <f t="shared" si="32"/>
        <v>0</v>
      </c>
      <c r="AD271" s="60">
        <f t="shared" si="33"/>
        <v>0</v>
      </c>
      <c r="AE271" s="254">
        <f t="shared" si="35"/>
      </c>
    </row>
    <row r="272" spans="1:31" ht="13.5">
      <c r="A272" s="60">
        <v>247</v>
      </c>
      <c r="B272">
        <f>B269+1</f>
        <v>83</v>
      </c>
      <c r="C272" s="60">
        <f t="shared" si="34"/>
        <v>1</v>
      </c>
      <c r="D272" s="245">
        <f>VLOOKUP($B272,'参加申込一覧表(様式A-3)'!$B$68:$AK$267,D$22,FALSE)</f>
        <v>0</v>
      </c>
      <c r="E272" s="246">
        <f>IF(AE272="","",COUNTIF(AE$26:AE272,E$24))</f>
      </c>
      <c r="G272" s="73">
        <f>VLOOKUP($B272,'参加申込一覧表(様式A-3)'!$B$68:$AK$267,G$22,FALSE)</f>
        <v>0</v>
      </c>
      <c r="H272" s="60">
        <f t="shared" si="29"/>
      </c>
      <c r="I272" s="81">
        <f>VLOOKUP($B272,'参加申込一覧表(様式A-3)'!$B$68:$AK$267,I$22,FALSE)</f>
      </c>
      <c r="K272" s="73">
        <f>VLOOKUP($B272,'参加申込一覧表(様式A-3)'!$B$68:$AK$267,K$22,FALSE)</f>
        <v>0</v>
      </c>
      <c r="L272" s="81" t="str">
        <f>VLOOKUP($B272,'参加申込一覧表(様式A-3)'!$B$68:$AK$267,L$22,FALSE)</f>
        <v>・</v>
      </c>
      <c r="M272" s="81" t="str">
        <f>VLOOKUP($B272,'参加申込一覧表(様式A-3)'!$B$68:$AK$267,M$22,FALSE)</f>
        <v>・</v>
      </c>
      <c r="N272" s="81" t="str">
        <f>VLOOKUP($B272,'参加申込一覧表(様式A-3)'!$B$68:$AK$267,N$22,FALSE)</f>
        <v>・</v>
      </c>
      <c r="Q272" s="73">
        <f>VLOOKUP($B272,'参加申込一覧表(様式A-3)'!$B$68:$AK$267,$Q$22,FALSE)</f>
      </c>
      <c r="R272" s="81" t="str">
        <f>VLOOKUP($B272,'参加申込一覧表(様式A-3)'!$B$68:$AK$267,R$22,FALSE)</f>
        <v>　</v>
      </c>
      <c r="S272" s="81" t="str">
        <f>VLOOKUP($B272,'参加申込一覧表(様式A-3)'!$B$68:$AK$267,S$22,FALSE)</f>
        <v>　</v>
      </c>
      <c r="U272" s="83">
        <f>'参加申込一覧表(様式A-3)'!J$60</f>
      </c>
      <c r="V272" s="60">
        <v>30</v>
      </c>
      <c r="W272" s="73">
        <f>VLOOKUP($B272,'参加申込一覧表(様式A-3)'!$B$68:$AK$267,W$22,FALSE)</f>
        <v>0</v>
      </c>
      <c r="X272" s="60">
        <f t="shared" si="30"/>
        <v>12</v>
      </c>
      <c r="Y272" s="60">
        <f t="shared" si="31"/>
      </c>
      <c r="AC272" s="60">
        <f t="shared" si="32"/>
        <v>0</v>
      </c>
      <c r="AD272" s="60">
        <f t="shared" si="33"/>
        <v>0</v>
      </c>
      <c r="AE272" s="254">
        <f t="shared" si="35"/>
      </c>
    </row>
    <row r="273" spans="1:31" ht="13.5">
      <c r="A273" s="60">
        <v>248</v>
      </c>
      <c r="B273">
        <f>B272</f>
        <v>83</v>
      </c>
      <c r="C273" s="60">
        <f t="shared" si="34"/>
        <v>2</v>
      </c>
      <c r="D273" s="245">
        <f>VLOOKUP($B273,'参加申込一覧表(様式A-3)'!$B$68:$AK$267,D$23,FALSE)</f>
        <v>0</v>
      </c>
      <c r="E273" s="246">
        <f>IF(AE273="","",COUNTIF(AE$26:AE273,E$24))</f>
      </c>
      <c r="G273" s="73">
        <f>VLOOKUP($B273,'参加申込一覧表(様式A-3)'!$B$68:$AK$267,G$23,FALSE)</f>
        <v>0</v>
      </c>
      <c r="H273" s="60">
        <f t="shared" si="29"/>
      </c>
      <c r="I273" s="81">
        <f>VLOOKUP($B273,'参加申込一覧表(様式A-3)'!$B$68:$AK$267,I$23,FALSE)</f>
      </c>
      <c r="K273" s="73">
        <f>VLOOKUP($B273,'参加申込一覧表(様式A-3)'!$B$68:$AK$267,K$23,FALSE)</f>
        <v>0</v>
      </c>
      <c r="L273" s="81" t="str">
        <f>VLOOKUP($B273,'参加申込一覧表(様式A-3)'!$B$68:$AK$267,L$23,FALSE)</f>
        <v>・</v>
      </c>
      <c r="M273" s="81" t="str">
        <f>VLOOKUP($B273,'参加申込一覧表(様式A-3)'!$B$68:$AK$267,M$23,FALSE)</f>
        <v>・</v>
      </c>
      <c r="N273" s="81" t="str">
        <f>VLOOKUP($B273,'参加申込一覧表(様式A-3)'!$B$68:$AK$267,N$23,FALSE)</f>
        <v>・</v>
      </c>
      <c r="Q273" s="73">
        <f>VLOOKUP($B273,'参加申込一覧表(様式A-3)'!$B$68:$AK$267,Q$23,FALSE)</f>
      </c>
      <c r="R273" s="81" t="str">
        <f>VLOOKUP($B273,'参加申込一覧表(様式A-3)'!$B$68:$AK$267,R$23,FALSE)</f>
        <v>　</v>
      </c>
      <c r="S273" s="81" t="str">
        <f>VLOOKUP($B273,'参加申込一覧表(様式A-3)'!$B$68:$AK$267,S$23,FALSE)</f>
        <v>　</v>
      </c>
      <c r="U273" s="83">
        <f>'参加申込一覧表(様式A-3)'!J$60</f>
      </c>
      <c r="V273" s="60">
        <v>30</v>
      </c>
      <c r="W273" s="73">
        <f>VLOOKUP($B273,'参加申込一覧表(様式A-3)'!$B$68:$AK$267,W$23,FALSE)</f>
        <v>0</v>
      </c>
      <c r="X273" s="60">
        <f t="shared" si="30"/>
        <v>12</v>
      </c>
      <c r="Y273" s="60">
        <f t="shared" si="31"/>
      </c>
      <c r="AC273" s="60">
        <f t="shared" si="32"/>
        <v>0</v>
      </c>
      <c r="AD273" s="60">
        <f t="shared" si="33"/>
        <v>0</v>
      </c>
      <c r="AE273" s="254">
        <f t="shared" si="35"/>
      </c>
    </row>
    <row r="274" spans="1:31" ht="13.5">
      <c r="A274" s="60">
        <v>249</v>
      </c>
      <c r="B274">
        <f>B273</f>
        <v>83</v>
      </c>
      <c r="C274" s="60">
        <f t="shared" si="34"/>
        <v>3</v>
      </c>
      <c r="D274" s="245">
        <f>VLOOKUP($B274,'参加申込一覧表(様式A-3)'!$B$68:$AK$267,D$24,FALSE)</f>
        <v>0</v>
      </c>
      <c r="E274" s="246">
        <f>IF(AE274="","",COUNTIF(AE$26:AE274,E$24))</f>
      </c>
      <c r="G274" s="73">
        <f>VLOOKUP($B274,'参加申込一覧表(様式A-3)'!$B$68:$AK$267,G$24,FALSE)</f>
        <v>0</v>
      </c>
      <c r="H274" s="60">
        <f t="shared" si="29"/>
      </c>
      <c r="I274" s="81">
        <f>VLOOKUP($B274,'参加申込一覧表(様式A-3)'!$B$68:$AK$267,I$24,FALSE)</f>
      </c>
      <c r="K274" s="73">
        <f>VLOOKUP($B274,'参加申込一覧表(様式A-3)'!$B$68:$AK$267,K$24,FALSE)</f>
        <v>0</v>
      </c>
      <c r="L274" s="81" t="str">
        <f>VLOOKUP($B274,'参加申込一覧表(様式A-3)'!$B$68:$AK$267,L$24,FALSE)</f>
        <v>・</v>
      </c>
      <c r="M274" s="81" t="str">
        <f>VLOOKUP($B274,'参加申込一覧表(様式A-3)'!$B$68:$AK$267,M$24,FALSE)</f>
        <v>・</v>
      </c>
      <c r="N274" s="81" t="str">
        <f>VLOOKUP($B274,'参加申込一覧表(様式A-3)'!$B$68:$AK$267,N$24,FALSE)</f>
        <v>・</v>
      </c>
      <c r="Q274" s="73">
        <f>VLOOKUP($B274,'参加申込一覧表(様式A-3)'!$B$68:$AK$267,Q$24,FALSE)</f>
      </c>
      <c r="R274" s="81" t="str">
        <f>VLOOKUP($B274,'参加申込一覧表(様式A-3)'!$B$68:$AK$267,R$24,FALSE)</f>
        <v>　</v>
      </c>
      <c r="S274" s="81" t="str">
        <f>VLOOKUP($B274,'参加申込一覧表(様式A-3)'!$B$68:$AK$267,S$24,FALSE)</f>
        <v>　</v>
      </c>
      <c r="U274" s="83">
        <f>'参加申込一覧表(様式A-3)'!J$60</f>
      </c>
      <c r="V274" s="60">
        <v>30</v>
      </c>
      <c r="W274" s="73">
        <f>VLOOKUP($B274,'参加申込一覧表(様式A-3)'!$B$68:$AK$267,W$24,FALSE)</f>
        <v>0</v>
      </c>
      <c r="X274" s="60">
        <f t="shared" si="30"/>
        <v>12</v>
      </c>
      <c r="Y274" s="60">
        <f t="shared" si="31"/>
      </c>
      <c r="AC274" s="60">
        <f t="shared" si="32"/>
        <v>0</v>
      </c>
      <c r="AD274" s="60">
        <f t="shared" si="33"/>
        <v>0</v>
      </c>
      <c r="AE274" s="254">
        <f t="shared" si="35"/>
      </c>
    </row>
    <row r="275" spans="1:31" ht="13.5">
      <c r="A275" s="60">
        <v>250</v>
      </c>
      <c r="B275">
        <f>B272+1</f>
        <v>84</v>
      </c>
      <c r="C275" s="60">
        <f t="shared" si="34"/>
        <v>1</v>
      </c>
      <c r="D275" s="245">
        <f>VLOOKUP($B275,'参加申込一覧表(様式A-3)'!$B$68:$AK$267,D$22,FALSE)</f>
        <v>0</v>
      </c>
      <c r="E275" s="246">
        <f>IF(AE275="","",COUNTIF(AE$26:AE275,E$24))</f>
      </c>
      <c r="G275" s="73">
        <f>VLOOKUP($B275,'参加申込一覧表(様式A-3)'!$B$68:$AK$267,G$22,FALSE)</f>
        <v>0</v>
      </c>
      <c r="H275" s="60">
        <f t="shared" si="29"/>
      </c>
      <c r="I275" s="81">
        <f>VLOOKUP($B275,'参加申込一覧表(様式A-3)'!$B$68:$AK$267,I$22,FALSE)</f>
      </c>
      <c r="K275" s="73">
        <f>VLOOKUP($B275,'参加申込一覧表(様式A-3)'!$B$68:$AK$267,K$22,FALSE)</f>
        <v>0</v>
      </c>
      <c r="L275" s="81" t="str">
        <f>VLOOKUP($B275,'参加申込一覧表(様式A-3)'!$B$68:$AK$267,L$22,FALSE)</f>
        <v>・</v>
      </c>
      <c r="M275" s="81" t="str">
        <f>VLOOKUP($B275,'参加申込一覧表(様式A-3)'!$B$68:$AK$267,M$22,FALSE)</f>
        <v>・</v>
      </c>
      <c r="N275" s="81" t="str">
        <f>VLOOKUP($B275,'参加申込一覧表(様式A-3)'!$B$68:$AK$267,N$22,FALSE)</f>
        <v>・</v>
      </c>
      <c r="Q275" s="73">
        <f>VLOOKUP($B275,'参加申込一覧表(様式A-3)'!$B$68:$AK$267,$Q$22,FALSE)</f>
      </c>
      <c r="R275" s="81" t="str">
        <f>VLOOKUP($B275,'参加申込一覧表(様式A-3)'!$B$68:$AK$267,R$22,FALSE)</f>
        <v>　</v>
      </c>
      <c r="S275" s="81" t="str">
        <f>VLOOKUP($B275,'参加申込一覧表(様式A-3)'!$B$68:$AK$267,S$22,FALSE)</f>
        <v>　</v>
      </c>
      <c r="U275" s="83">
        <f>'参加申込一覧表(様式A-3)'!J$60</f>
      </c>
      <c r="V275" s="60">
        <v>30</v>
      </c>
      <c r="W275" s="73">
        <f>VLOOKUP($B275,'参加申込一覧表(様式A-3)'!$B$68:$AK$267,W$22,FALSE)</f>
        <v>0</v>
      </c>
      <c r="X275" s="60">
        <f t="shared" si="30"/>
        <v>12</v>
      </c>
      <c r="Y275" s="60">
        <f t="shared" si="31"/>
      </c>
      <c r="AC275" s="60">
        <f t="shared" si="32"/>
        <v>0</v>
      </c>
      <c r="AD275" s="60">
        <f t="shared" si="33"/>
        <v>0</v>
      </c>
      <c r="AE275" s="254">
        <f t="shared" si="35"/>
      </c>
    </row>
    <row r="276" spans="1:31" ht="13.5">
      <c r="A276" s="60">
        <v>251</v>
      </c>
      <c r="B276">
        <f>B275</f>
        <v>84</v>
      </c>
      <c r="C276" s="60">
        <f t="shared" si="34"/>
        <v>2</v>
      </c>
      <c r="D276" s="245">
        <f>VLOOKUP($B276,'参加申込一覧表(様式A-3)'!$B$68:$AK$267,D$23,FALSE)</f>
        <v>0</v>
      </c>
      <c r="E276" s="246">
        <f>IF(AE276="","",COUNTIF(AE$26:AE276,E$24))</f>
      </c>
      <c r="G276" s="73">
        <f>VLOOKUP($B276,'参加申込一覧表(様式A-3)'!$B$68:$AK$267,G$23,FALSE)</f>
        <v>0</v>
      </c>
      <c r="H276" s="60">
        <f t="shared" si="29"/>
      </c>
      <c r="I276" s="81">
        <f>VLOOKUP($B276,'参加申込一覧表(様式A-3)'!$B$68:$AK$267,I$23,FALSE)</f>
      </c>
      <c r="K276" s="73">
        <f>VLOOKUP($B276,'参加申込一覧表(様式A-3)'!$B$68:$AK$267,K$23,FALSE)</f>
        <v>0</v>
      </c>
      <c r="L276" s="81" t="str">
        <f>VLOOKUP($B276,'参加申込一覧表(様式A-3)'!$B$68:$AK$267,L$23,FALSE)</f>
        <v>・</v>
      </c>
      <c r="M276" s="81" t="str">
        <f>VLOOKUP($B276,'参加申込一覧表(様式A-3)'!$B$68:$AK$267,M$23,FALSE)</f>
        <v>・</v>
      </c>
      <c r="N276" s="81" t="str">
        <f>VLOOKUP($B276,'参加申込一覧表(様式A-3)'!$B$68:$AK$267,N$23,FALSE)</f>
        <v>・</v>
      </c>
      <c r="Q276" s="73">
        <f>VLOOKUP($B276,'参加申込一覧表(様式A-3)'!$B$68:$AK$267,Q$23,FALSE)</f>
      </c>
      <c r="R276" s="81" t="str">
        <f>VLOOKUP($B276,'参加申込一覧表(様式A-3)'!$B$68:$AK$267,R$23,FALSE)</f>
        <v>　</v>
      </c>
      <c r="S276" s="81" t="str">
        <f>VLOOKUP($B276,'参加申込一覧表(様式A-3)'!$B$68:$AK$267,S$23,FALSE)</f>
        <v>　</v>
      </c>
      <c r="U276" s="83">
        <f>'参加申込一覧表(様式A-3)'!J$60</f>
      </c>
      <c r="V276" s="60">
        <v>30</v>
      </c>
      <c r="W276" s="73">
        <f>VLOOKUP($B276,'参加申込一覧表(様式A-3)'!$B$68:$AK$267,W$23,FALSE)</f>
        <v>0</v>
      </c>
      <c r="X276" s="60">
        <f t="shared" si="30"/>
        <v>12</v>
      </c>
      <c r="Y276" s="60">
        <f t="shared" si="31"/>
      </c>
      <c r="AC276" s="60">
        <f t="shared" si="32"/>
        <v>0</v>
      </c>
      <c r="AD276" s="60">
        <f t="shared" si="33"/>
        <v>0</v>
      </c>
      <c r="AE276" s="254">
        <f t="shared" si="35"/>
      </c>
    </row>
    <row r="277" spans="1:31" ht="13.5">
      <c r="A277" s="60">
        <v>252</v>
      </c>
      <c r="B277">
        <f>B276</f>
        <v>84</v>
      </c>
      <c r="C277" s="60">
        <f t="shared" si="34"/>
        <v>3</v>
      </c>
      <c r="D277" s="245">
        <f>VLOOKUP($B277,'参加申込一覧表(様式A-3)'!$B$68:$AK$267,D$24,FALSE)</f>
        <v>0</v>
      </c>
      <c r="E277" s="246">
        <f>IF(AE277="","",COUNTIF(AE$26:AE277,E$24))</f>
      </c>
      <c r="G277" s="73">
        <f>VLOOKUP($B277,'参加申込一覧表(様式A-3)'!$B$68:$AK$267,G$24,FALSE)</f>
        <v>0</v>
      </c>
      <c r="H277" s="60">
        <f t="shared" si="29"/>
      </c>
      <c r="I277" s="81">
        <f>VLOOKUP($B277,'参加申込一覧表(様式A-3)'!$B$68:$AK$267,I$24,FALSE)</f>
      </c>
      <c r="K277" s="73">
        <f>VLOOKUP($B277,'参加申込一覧表(様式A-3)'!$B$68:$AK$267,K$24,FALSE)</f>
        <v>0</v>
      </c>
      <c r="L277" s="81" t="str">
        <f>VLOOKUP($B277,'参加申込一覧表(様式A-3)'!$B$68:$AK$267,L$24,FALSE)</f>
        <v>・</v>
      </c>
      <c r="M277" s="81" t="str">
        <f>VLOOKUP($B277,'参加申込一覧表(様式A-3)'!$B$68:$AK$267,M$24,FALSE)</f>
        <v>・</v>
      </c>
      <c r="N277" s="81" t="str">
        <f>VLOOKUP($B277,'参加申込一覧表(様式A-3)'!$B$68:$AK$267,N$24,FALSE)</f>
        <v>・</v>
      </c>
      <c r="Q277" s="73">
        <f>VLOOKUP($B277,'参加申込一覧表(様式A-3)'!$B$68:$AK$267,Q$24,FALSE)</f>
      </c>
      <c r="R277" s="81" t="str">
        <f>VLOOKUP($B277,'参加申込一覧表(様式A-3)'!$B$68:$AK$267,R$24,FALSE)</f>
        <v>　</v>
      </c>
      <c r="S277" s="81" t="str">
        <f>VLOOKUP($B277,'参加申込一覧表(様式A-3)'!$B$68:$AK$267,S$24,FALSE)</f>
        <v>　</v>
      </c>
      <c r="U277" s="83">
        <f>'参加申込一覧表(様式A-3)'!J$60</f>
      </c>
      <c r="V277" s="60">
        <v>30</v>
      </c>
      <c r="W277" s="73">
        <f>VLOOKUP($B277,'参加申込一覧表(様式A-3)'!$B$68:$AK$267,W$24,FALSE)</f>
        <v>0</v>
      </c>
      <c r="X277" s="60">
        <f t="shared" si="30"/>
        <v>12</v>
      </c>
      <c r="Y277" s="60">
        <f t="shared" si="31"/>
      </c>
      <c r="AC277" s="60">
        <f t="shared" si="32"/>
        <v>0</v>
      </c>
      <c r="AD277" s="60">
        <f t="shared" si="33"/>
        <v>0</v>
      </c>
      <c r="AE277" s="254">
        <f t="shared" si="35"/>
      </c>
    </row>
    <row r="278" spans="1:31" ht="13.5">
      <c r="A278" s="60">
        <v>253</v>
      </c>
      <c r="B278">
        <f>B275+1</f>
        <v>85</v>
      </c>
      <c r="C278" s="60">
        <f t="shared" si="34"/>
        <v>1</v>
      </c>
      <c r="D278" s="245">
        <f>VLOOKUP($B278,'参加申込一覧表(様式A-3)'!$B$68:$AK$267,D$22,FALSE)</f>
        <v>0</v>
      </c>
      <c r="E278" s="246">
        <f>IF(AE278="","",COUNTIF(AE$26:AE278,E$24))</f>
      </c>
      <c r="G278" s="73">
        <f>VLOOKUP($B278,'参加申込一覧表(様式A-3)'!$B$68:$AK$267,G$22,FALSE)</f>
        <v>0</v>
      </c>
      <c r="H278" s="60">
        <f t="shared" si="29"/>
      </c>
      <c r="I278" s="81">
        <f>VLOOKUP($B278,'参加申込一覧表(様式A-3)'!$B$68:$AK$267,I$22,FALSE)</f>
      </c>
      <c r="K278" s="73">
        <f>VLOOKUP($B278,'参加申込一覧表(様式A-3)'!$B$68:$AK$267,K$22,FALSE)</f>
        <v>0</v>
      </c>
      <c r="L278" s="81" t="str">
        <f>VLOOKUP($B278,'参加申込一覧表(様式A-3)'!$B$68:$AK$267,L$22,FALSE)</f>
        <v>・</v>
      </c>
      <c r="M278" s="81" t="str">
        <f>VLOOKUP($B278,'参加申込一覧表(様式A-3)'!$B$68:$AK$267,M$22,FALSE)</f>
        <v>・</v>
      </c>
      <c r="N278" s="81" t="str">
        <f>VLOOKUP($B278,'参加申込一覧表(様式A-3)'!$B$68:$AK$267,N$22,FALSE)</f>
        <v>・</v>
      </c>
      <c r="Q278" s="73">
        <f>VLOOKUP($B278,'参加申込一覧表(様式A-3)'!$B$68:$AK$267,$Q$22,FALSE)</f>
      </c>
      <c r="R278" s="81" t="str">
        <f>VLOOKUP($B278,'参加申込一覧表(様式A-3)'!$B$68:$AK$267,R$22,FALSE)</f>
        <v>　</v>
      </c>
      <c r="S278" s="81" t="str">
        <f>VLOOKUP($B278,'参加申込一覧表(様式A-3)'!$B$68:$AK$267,S$22,FALSE)</f>
        <v>　</v>
      </c>
      <c r="U278" s="83">
        <f>'参加申込一覧表(様式A-3)'!J$60</f>
      </c>
      <c r="V278" s="60">
        <v>30</v>
      </c>
      <c r="W278" s="73">
        <f>VLOOKUP($B278,'参加申込一覧表(様式A-3)'!$B$68:$AK$267,W$22,FALSE)</f>
        <v>0</v>
      </c>
      <c r="X278" s="60">
        <f t="shared" si="30"/>
        <v>12</v>
      </c>
      <c r="Y278" s="60">
        <f t="shared" si="31"/>
      </c>
      <c r="AC278" s="60">
        <f t="shared" si="32"/>
        <v>0</v>
      </c>
      <c r="AD278" s="60">
        <f t="shared" si="33"/>
        <v>0</v>
      </c>
      <c r="AE278" s="254">
        <f t="shared" si="35"/>
      </c>
    </row>
    <row r="279" spans="1:31" ht="13.5">
      <c r="A279" s="60">
        <v>254</v>
      </c>
      <c r="B279">
        <f>B278</f>
        <v>85</v>
      </c>
      <c r="C279" s="60">
        <f t="shared" si="34"/>
        <v>2</v>
      </c>
      <c r="D279" s="245">
        <f>VLOOKUP($B279,'参加申込一覧表(様式A-3)'!$B$68:$AK$267,D$23,FALSE)</f>
        <v>0</v>
      </c>
      <c r="E279" s="246">
        <f>IF(AE279="","",COUNTIF(AE$26:AE279,E$24))</f>
      </c>
      <c r="G279" s="73">
        <f>VLOOKUP($B279,'参加申込一覧表(様式A-3)'!$B$68:$AK$267,G$23,FALSE)</f>
        <v>0</v>
      </c>
      <c r="H279" s="60">
        <f aca="true" t="shared" si="36" ref="H279:H342">IF(AND(I279&lt;&gt;"",R279&lt;&gt;""),0,"")</f>
      </c>
      <c r="I279" s="81">
        <f>VLOOKUP($B279,'参加申込一覧表(様式A-3)'!$B$68:$AK$267,I$23,FALSE)</f>
      </c>
      <c r="K279" s="73">
        <f>VLOOKUP($B279,'参加申込一覧表(様式A-3)'!$B$68:$AK$267,K$23,FALSE)</f>
        <v>0</v>
      </c>
      <c r="L279" s="81" t="str">
        <f>VLOOKUP($B279,'参加申込一覧表(様式A-3)'!$B$68:$AK$267,L$23,FALSE)</f>
        <v>・</v>
      </c>
      <c r="M279" s="81" t="str">
        <f>VLOOKUP($B279,'参加申込一覧表(様式A-3)'!$B$68:$AK$267,M$23,FALSE)</f>
        <v>・</v>
      </c>
      <c r="N279" s="81" t="str">
        <f>VLOOKUP($B279,'参加申込一覧表(様式A-3)'!$B$68:$AK$267,N$23,FALSE)</f>
        <v>・</v>
      </c>
      <c r="Q279" s="73">
        <f>VLOOKUP($B279,'参加申込一覧表(様式A-3)'!$B$68:$AK$267,Q$23,FALSE)</f>
      </c>
      <c r="R279" s="81" t="str">
        <f>VLOOKUP($B279,'参加申込一覧表(様式A-3)'!$B$68:$AK$267,R$23,FALSE)</f>
        <v>　</v>
      </c>
      <c r="S279" s="81" t="str">
        <f>VLOOKUP($B279,'参加申込一覧表(様式A-3)'!$B$68:$AK$267,S$23,FALSE)</f>
        <v>　</v>
      </c>
      <c r="U279" s="83">
        <f>'参加申込一覧表(様式A-3)'!J$60</f>
      </c>
      <c r="V279" s="60">
        <v>30</v>
      </c>
      <c r="W279" s="73">
        <f>VLOOKUP($B279,'参加申込一覧表(様式A-3)'!$B$68:$AK$267,W$23,FALSE)</f>
        <v>0</v>
      </c>
      <c r="X279" s="60">
        <f aca="true" t="shared" si="37" ref="X279:X342">12+W279</f>
        <v>12</v>
      </c>
      <c r="Y279" s="60">
        <f aca="true" t="shared" si="38" ref="Y279:Y342">Q279</f>
      </c>
      <c r="AC279" s="60">
        <f aca="true" t="shared" si="39" ref="AC279:AC342">K279</f>
        <v>0</v>
      </c>
      <c r="AD279" s="60">
        <f aca="true" t="shared" si="40" ref="AD279:AD342">AC279</f>
        <v>0</v>
      </c>
      <c r="AE279" s="254">
        <f t="shared" si="35"/>
      </c>
    </row>
    <row r="280" spans="1:31" ht="13.5">
      <c r="A280" s="60">
        <v>255</v>
      </c>
      <c r="B280">
        <f>B279</f>
        <v>85</v>
      </c>
      <c r="C280" s="60">
        <f t="shared" si="34"/>
        <v>3</v>
      </c>
      <c r="D280" s="245">
        <f>VLOOKUP($B280,'参加申込一覧表(様式A-3)'!$B$68:$AK$267,D$24,FALSE)</f>
        <v>0</v>
      </c>
      <c r="E280" s="246">
        <f>IF(AE280="","",COUNTIF(AE$26:AE280,E$24))</f>
      </c>
      <c r="G280" s="73">
        <f>VLOOKUP($B280,'参加申込一覧表(様式A-3)'!$B$68:$AK$267,G$24,FALSE)</f>
        <v>0</v>
      </c>
      <c r="H280" s="60">
        <f t="shared" si="36"/>
      </c>
      <c r="I280" s="81">
        <f>VLOOKUP($B280,'参加申込一覧表(様式A-3)'!$B$68:$AK$267,I$24,FALSE)</f>
      </c>
      <c r="K280" s="73">
        <f>VLOOKUP($B280,'参加申込一覧表(様式A-3)'!$B$68:$AK$267,K$24,FALSE)</f>
        <v>0</v>
      </c>
      <c r="L280" s="81" t="str">
        <f>VLOOKUP($B280,'参加申込一覧表(様式A-3)'!$B$68:$AK$267,L$24,FALSE)</f>
        <v>・</v>
      </c>
      <c r="M280" s="81" t="str">
        <f>VLOOKUP($B280,'参加申込一覧表(様式A-3)'!$B$68:$AK$267,M$24,FALSE)</f>
        <v>・</v>
      </c>
      <c r="N280" s="81" t="str">
        <f>VLOOKUP($B280,'参加申込一覧表(様式A-3)'!$B$68:$AK$267,N$24,FALSE)</f>
        <v>・</v>
      </c>
      <c r="Q280" s="73">
        <f>VLOOKUP($B280,'参加申込一覧表(様式A-3)'!$B$68:$AK$267,Q$24,FALSE)</f>
      </c>
      <c r="R280" s="81" t="str">
        <f>VLOOKUP($B280,'参加申込一覧表(様式A-3)'!$B$68:$AK$267,R$24,FALSE)</f>
        <v>　</v>
      </c>
      <c r="S280" s="81" t="str">
        <f>VLOOKUP($B280,'参加申込一覧表(様式A-3)'!$B$68:$AK$267,S$24,FALSE)</f>
        <v>　</v>
      </c>
      <c r="U280" s="83">
        <f>'参加申込一覧表(様式A-3)'!J$60</f>
      </c>
      <c r="V280" s="60">
        <v>30</v>
      </c>
      <c r="W280" s="73">
        <f>VLOOKUP($B280,'参加申込一覧表(様式A-3)'!$B$68:$AK$267,W$24,FALSE)</f>
        <v>0</v>
      </c>
      <c r="X280" s="60">
        <f t="shared" si="37"/>
        <v>12</v>
      </c>
      <c r="Y280" s="60">
        <f t="shared" si="38"/>
      </c>
      <c r="AC280" s="60">
        <f t="shared" si="39"/>
        <v>0</v>
      </c>
      <c r="AD280" s="60">
        <f t="shared" si="40"/>
        <v>0</v>
      </c>
      <c r="AE280" s="254">
        <f t="shared" si="35"/>
      </c>
    </row>
    <row r="281" spans="1:31" ht="13.5">
      <c r="A281" s="60">
        <v>256</v>
      </c>
      <c r="B281">
        <f>B278+1</f>
        <v>86</v>
      </c>
      <c r="C281" s="60">
        <f t="shared" si="34"/>
        <v>1</v>
      </c>
      <c r="D281" s="245">
        <f>VLOOKUP($B281,'参加申込一覧表(様式A-3)'!$B$68:$AK$267,D$22,FALSE)</f>
        <v>0</v>
      </c>
      <c r="E281" s="246">
        <f>IF(AE281="","",COUNTIF(AE$26:AE281,E$24))</f>
      </c>
      <c r="G281" s="73">
        <f>VLOOKUP($B281,'参加申込一覧表(様式A-3)'!$B$68:$AK$267,G$22,FALSE)</f>
        <v>0</v>
      </c>
      <c r="H281" s="60">
        <f t="shared" si="36"/>
      </c>
      <c r="I281" s="81">
        <f>VLOOKUP($B281,'参加申込一覧表(様式A-3)'!$B$68:$AK$267,I$22,FALSE)</f>
      </c>
      <c r="K281" s="73">
        <f>VLOOKUP($B281,'参加申込一覧表(様式A-3)'!$B$68:$AK$267,K$22,FALSE)</f>
        <v>0</v>
      </c>
      <c r="L281" s="81" t="str">
        <f>VLOOKUP($B281,'参加申込一覧表(様式A-3)'!$B$68:$AK$267,L$22,FALSE)</f>
        <v>・</v>
      </c>
      <c r="M281" s="81" t="str">
        <f>VLOOKUP($B281,'参加申込一覧表(様式A-3)'!$B$68:$AK$267,M$22,FALSE)</f>
        <v>・</v>
      </c>
      <c r="N281" s="81" t="str">
        <f>VLOOKUP($B281,'参加申込一覧表(様式A-3)'!$B$68:$AK$267,N$22,FALSE)</f>
        <v>・</v>
      </c>
      <c r="Q281" s="73">
        <f>VLOOKUP($B281,'参加申込一覧表(様式A-3)'!$B$68:$AK$267,$Q$22,FALSE)</f>
      </c>
      <c r="R281" s="81" t="str">
        <f>VLOOKUP($B281,'参加申込一覧表(様式A-3)'!$B$68:$AK$267,R$22,FALSE)</f>
        <v>　</v>
      </c>
      <c r="S281" s="81" t="str">
        <f>VLOOKUP($B281,'参加申込一覧表(様式A-3)'!$B$68:$AK$267,S$22,FALSE)</f>
        <v>　</v>
      </c>
      <c r="U281" s="83">
        <f>'参加申込一覧表(様式A-3)'!J$60</f>
      </c>
      <c r="V281" s="60">
        <v>30</v>
      </c>
      <c r="W281" s="73">
        <f>VLOOKUP($B281,'参加申込一覧表(様式A-3)'!$B$68:$AK$267,W$22,FALSE)</f>
        <v>0</v>
      </c>
      <c r="X281" s="60">
        <f t="shared" si="37"/>
        <v>12</v>
      </c>
      <c r="Y281" s="60">
        <f t="shared" si="38"/>
      </c>
      <c r="AC281" s="60">
        <f t="shared" si="39"/>
        <v>0</v>
      </c>
      <c r="AD281" s="60">
        <f t="shared" si="40"/>
        <v>0</v>
      </c>
      <c r="AE281" s="254">
        <f t="shared" si="35"/>
      </c>
    </row>
    <row r="282" spans="1:31" ht="13.5">
      <c r="A282" s="60">
        <v>257</v>
      </c>
      <c r="B282">
        <f>B281</f>
        <v>86</v>
      </c>
      <c r="C282" s="60">
        <f t="shared" si="34"/>
        <v>2</v>
      </c>
      <c r="D282" s="245">
        <f>VLOOKUP($B282,'参加申込一覧表(様式A-3)'!$B$68:$AK$267,D$23,FALSE)</f>
        <v>0</v>
      </c>
      <c r="E282" s="246">
        <f>IF(AE282="","",COUNTIF(AE$26:AE282,E$24))</f>
      </c>
      <c r="G282" s="73">
        <f>VLOOKUP($B282,'参加申込一覧表(様式A-3)'!$B$68:$AK$267,G$23,FALSE)</f>
        <v>0</v>
      </c>
      <c r="H282" s="60">
        <f t="shared" si="36"/>
      </c>
      <c r="I282" s="81">
        <f>VLOOKUP($B282,'参加申込一覧表(様式A-3)'!$B$68:$AK$267,I$23,FALSE)</f>
      </c>
      <c r="K282" s="73">
        <f>VLOOKUP($B282,'参加申込一覧表(様式A-3)'!$B$68:$AK$267,K$23,FALSE)</f>
        <v>0</v>
      </c>
      <c r="L282" s="81" t="str">
        <f>VLOOKUP($B282,'参加申込一覧表(様式A-3)'!$B$68:$AK$267,L$23,FALSE)</f>
        <v>・</v>
      </c>
      <c r="M282" s="81" t="str">
        <f>VLOOKUP($B282,'参加申込一覧表(様式A-3)'!$B$68:$AK$267,M$23,FALSE)</f>
        <v>・</v>
      </c>
      <c r="N282" s="81" t="str">
        <f>VLOOKUP($B282,'参加申込一覧表(様式A-3)'!$B$68:$AK$267,N$23,FALSE)</f>
        <v>・</v>
      </c>
      <c r="Q282" s="73">
        <f>VLOOKUP($B282,'参加申込一覧表(様式A-3)'!$B$68:$AK$267,Q$23,FALSE)</f>
      </c>
      <c r="R282" s="81" t="str">
        <f>VLOOKUP($B282,'参加申込一覧表(様式A-3)'!$B$68:$AK$267,R$23,FALSE)</f>
        <v>　</v>
      </c>
      <c r="S282" s="81" t="str">
        <f>VLOOKUP($B282,'参加申込一覧表(様式A-3)'!$B$68:$AK$267,S$23,FALSE)</f>
        <v>　</v>
      </c>
      <c r="U282" s="83">
        <f>'参加申込一覧表(様式A-3)'!J$60</f>
      </c>
      <c r="V282" s="60">
        <v>30</v>
      </c>
      <c r="W282" s="73">
        <f>VLOOKUP($B282,'参加申込一覧表(様式A-3)'!$B$68:$AK$267,W$23,FALSE)</f>
        <v>0</v>
      </c>
      <c r="X282" s="60">
        <f t="shared" si="37"/>
        <v>12</v>
      </c>
      <c r="Y282" s="60">
        <f t="shared" si="38"/>
      </c>
      <c r="AC282" s="60">
        <f t="shared" si="39"/>
        <v>0</v>
      </c>
      <c r="AD282" s="60">
        <f t="shared" si="40"/>
        <v>0</v>
      </c>
      <c r="AE282" s="254">
        <f t="shared" si="35"/>
      </c>
    </row>
    <row r="283" spans="1:31" ht="13.5">
      <c r="A283" s="60">
        <v>258</v>
      </c>
      <c r="B283">
        <f>B282</f>
        <v>86</v>
      </c>
      <c r="C283" s="60">
        <f t="shared" si="34"/>
        <v>3</v>
      </c>
      <c r="D283" s="245">
        <f>VLOOKUP($B283,'参加申込一覧表(様式A-3)'!$B$68:$AK$267,D$24,FALSE)</f>
        <v>0</v>
      </c>
      <c r="E283" s="246">
        <f>IF(AE283="","",COUNTIF(AE$26:AE283,E$24))</f>
      </c>
      <c r="G283" s="73">
        <f>VLOOKUP($B283,'参加申込一覧表(様式A-3)'!$B$68:$AK$267,G$24,FALSE)</f>
        <v>0</v>
      </c>
      <c r="H283" s="60">
        <f t="shared" si="36"/>
      </c>
      <c r="I283" s="81">
        <f>VLOOKUP($B283,'参加申込一覧表(様式A-3)'!$B$68:$AK$267,I$24,FALSE)</f>
      </c>
      <c r="K283" s="73">
        <f>VLOOKUP($B283,'参加申込一覧表(様式A-3)'!$B$68:$AK$267,K$24,FALSE)</f>
        <v>0</v>
      </c>
      <c r="L283" s="81" t="str">
        <f>VLOOKUP($B283,'参加申込一覧表(様式A-3)'!$B$68:$AK$267,L$24,FALSE)</f>
        <v>・</v>
      </c>
      <c r="M283" s="81" t="str">
        <f>VLOOKUP($B283,'参加申込一覧表(様式A-3)'!$B$68:$AK$267,M$24,FALSE)</f>
        <v>・</v>
      </c>
      <c r="N283" s="81" t="str">
        <f>VLOOKUP($B283,'参加申込一覧表(様式A-3)'!$B$68:$AK$267,N$24,FALSE)</f>
        <v>・</v>
      </c>
      <c r="Q283" s="73">
        <f>VLOOKUP($B283,'参加申込一覧表(様式A-3)'!$B$68:$AK$267,Q$24,FALSE)</f>
      </c>
      <c r="R283" s="81" t="str">
        <f>VLOOKUP($B283,'参加申込一覧表(様式A-3)'!$B$68:$AK$267,R$24,FALSE)</f>
        <v>　</v>
      </c>
      <c r="S283" s="81" t="str">
        <f>VLOOKUP($B283,'参加申込一覧表(様式A-3)'!$B$68:$AK$267,S$24,FALSE)</f>
        <v>　</v>
      </c>
      <c r="U283" s="83">
        <f>'参加申込一覧表(様式A-3)'!J$60</f>
      </c>
      <c r="V283" s="60">
        <v>30</v>
      </c>
      <c r="W283" s="73">
        <f>VLOOKUP($B283,'参加申込一覧表(様式A-3)'!$B$68:$AK$267,W$24,FALSE)</f>
        <v>0</v>
      </c>
      <c r="X283" s="60">
        <f t="shared" si="37"/>
        <v>12</v>
      </c>
      <c r="Y283" s="60">
        <f t="shared" si="38"/>
      </c>
      <c r="AC283" s="60">
        <f t="shared" si="39"/>
        <v>0</v>
      </c>
      <c r="AD283" s="60">
        <f t="shared" si="40"/>
        <v>0</v>
      </c>
      <c r="AE283" s="254">
        <f t="shared" si="35"/>
      </c>
    </row>
    <row r="284" spans="1:31" ht="13.5">
      <c r="A284" s="60">
        <v>259</v>
      </c>
      <c r="B284">
        <f>B281+1</f>
        <v>87</v>
      </c>
      <c r="C284" s="60">
        <f t="shared" si="34"/>
        <v>1</v>
      </c>
      <c r="D284" s="245">
        <f>VLOOKUP($B284,'参加申込一覧表(様式A-3)'!$B$68:$AK$267,D$22,FALSE)</f>
        <v>0</v>
      </c>
      <c r="E284" s="246">
        <f>IF(AE284="","",COUNTIF(AE$26:AE284,E$24))</f>
      </c>
      <c r="G284" s="73">
        <f>VLOOKUP($B284,'参加申込一覧表(様式A-3)'!$B$68:$AK$267,G$22,FALSE)</f>
        <v>0</v>
      </c>
      <c r="H284" s="60">
        <f t="shared" si="36"/>
      </c>
      <c r="I284" s="81">
        <f>VLOOKUP($B284,'参加申込一覧表(様式A-3)'!$B$68:$AK$267,I$22,FALSE)</f>
      </c>
      <c r="K284" s="73">
        <f>VLOOKUP($B284,'参加申込一覧表(様式A-3)'!$B$68:$AK$267,K$22,FALSE)</f>
        <v>0</v>
      </c>
      <c r="L284" s="81" t="str">
        <f>VLOOKUP($B284,'参加申込一覧表(様式A-3)'!$B$68:$AK$267,L$22,FALSE)</f>
        <v>・</v>
      </c>
      <c r="M284" s="81" t="str">
        <f>VLOOKUP($B284,'参加申込一覧表(様式A-3)'!$B$68:$AK$267,M$22,FALSE)</f>
        <v>・</v>
      </c>
      <c r="N284" s="81" t="str">
        <f>VLOOKUP($B284,'参加申込一覧表(様式A-3)'!$B$68:$AK$267,N$22,FALSE)</f>
        <v>・</v>
      </c>
      <c r="Q284" s="73">
        <f>VLOOKUP($B284,'参加申込一覧表(様式A-3)'!$B$68:$AK$267,$Q$22,FALSE)</f>
      </c>
      <c r="R284" s="81" t="str">
        <f>VLOOKUP($B284,'参加申込一覧表(様式A-3)'!$B$68:$AK$267,R$22,FALSE)</f>
        <v>　</v>
      </c>
      <c r="S284" s="81" t="str">
        <f>VLOOKUP($B284,'参加申込一覧表(様式A-3)'!$B$68:$AK$267,S$22,FALSE)</f>
        <v>　</v>
      </c>
      <c r="U284" s="83">
        <f>'参加申込一覧表(様式A-3)'!J$60</f>
      </c>
      <c r="V284" s="60">
        <v>30</v>
      </c>
      <c r="W284" s="73">
        <f>VLOOKUP($B284,'参加申込一覧表(様式A-3)'!$B$68:$AK$267,W$22,FALSE)</f>
        <v>0</v>
      </c>
      <c r="X284" s="60">
        <f t="shared" si="37"/>
        <v>12</v>
      </c>
      <c r="Y284" s="60">
        <f t="shared" si="38"/>
      </c>
      <c r="AC284" s="60">
        <f t="shared" si="39"/>
        <v>0</v>
      </c>
      <c r="AD284" s="60">
        <f t="shared" si="40"/>
        <v>0</v>
      </c>
      <c r="AE284" s="254">
        <f t="shared" si="35"/>
      </c>
    </row>
    <row r="285" spans="1:31" ht="13.5">
      <c r="A285" s="60">
        <v>260</v>
      </c>
      <c r="B285">
        <f>B284</f>
        <v>87</v>
      </c>
      <c r="C285" s="60">
        <f t="shared" si="34"/>
        <v>2</v>
      </c>
      <c r="D285" s="245">
        <f>VLOOKUP($B285,'参加申込一覧表(様式A-3)'!$B$68:$AK$267,D$23,FALSE)</f>
        <v>0</v>
      </c>
      <c r="E285" s="246">
        <f>IF(AE285="","",COUNTIF(AE$26:AE285,E$24))</f>
      </c>
      <c r="G285" s="73">
        <f>VLOOKUP($B285,'参加申込一覧表(様式A-3)'!$B$68:$AK$267,G$23,FALSE)</f>
        <v>0</v>
      </c>
      <c r="H285" s="60">
        <f t="shared" si="36"/>
      </c>
      <c r="I285" s="81">
        <f>VLOOKUP($B285,'参加申込一覧表(様式A-3)'!$B$68:$AK$267,I$23,FALSE)</f>
      </c>
      <c r="K285" s="73">
        <f>VLOOKUP($B285,'参加申込一覧表(様式A-3)'!$B$68:$AK$267,K$23,FALSE)</f>
        <v>0</v>
      </c>
      <c r="L285" s="81" t="str">
        <f>VLOOKUP($B285,'参加申込一覧表(様式A-3)'!$B$68:$AK$267,L$23,FALSE)</f>
        <v>・</v>
      </c>
      <c r="M285" s="81" t="str">
        <f>VLOOKUP($B285,'参加申込一覧表(様式A-3)'!$B$68:$AK$267,M$23,FALSE)</f>
        <v>・</v>
      </c>
      <c r="N285" s="81" t="str">
        <f>VLOOKUP($B285,'参加申込一覧表(様式A-3)'!$B$68:$AK$267,N$23,FALSE)</f>
        <v>・</v>
      </c>
      <c r="Q285" s="73">
        <f>VLOOKUP($B285,'参加申込一覧表(様式A-3)'!$B$68:$AK$267,Q$23,FALSE)</f>
      </c>
      <c r="R285" s="81" t="str">
        <f>VLOOKUP($B285,'参加申込一覧表(様式A-3)'!$B$68:$AK$267,R$23,FALSE)</f>
        <v>　</v>
      </c>
      <c r="S285" s="81" t="str">
        <f>VLOOKUP($B285,'参加申込一覧表(様式A-3)'!$B$68:$AK$267,S$23,FALSE)</f>
        <v>　</v>
      </c>
      <c r="U285" s="83">
        <f>'参加申込一覧表(様式A-3)'!J$60</f>
      </c>
      <c r="V285" s="60">
        <v>30</v>
      </c>
      <c r="W285" s="73">
        <f>VLOOKUP($B285,'参加申込一覧表(様式A-3)'!$B$68:$AK$267,W$23,FALSE)</f>
        <v>0</v>
      </c>
      <c r="X285" s="60">
        <f t="shared" si="37"/>
        <v>12</v>
      </c>
      <c r="Y285" s="60">
        <f t="shared" si="38"/>
      </c>
      <c r="AC285" s="60">
        <f t="shared" si="39"/>
        <v>0</v>
      </c>
      <c r="AD285" s="60">
        <f t="shared" si="40"/>
        <v>0</v>
      </c>
      <c r="AE285" s="254">
        <f t="shared" si="35"/>
      </c>
    </row>
    <row r="286" spans="1:31" ht="13.5">
      <c r="A286" s="60">
        <v>261</v>
      </c>
      <c r="B286">
        <f>B285</f>
        <v>87</v>
      </c>
      <c r="C286" s="60">
        <f aca="true" t="shared" si="41" ref="C286:C349">C283</f>
        <v>3</v>
      </c>
      <c r="D286" s="245">
        <f>VLOOKUP($B286,'参加申込一覧表(様式A-3)'!$B$68:$AK$267,D$24,FALSE)</f>
        <v>0</v>
      </c>
      <c r="E286" s="246">
        <f>IF(AE286="","",COUNTIF(AE$26:AE286,E$24))</f>
      </c>
      <c r="G286" s="73">
        <f>VLOOKUP($B286,'参加申込一覧表(様式A-3)'!$B$68:$AK$267,G$24,FALSE)</f>
        <v>0</v>
      </c>
      <c r="H286" s="60">
        <f t="shared" si="36"/>
      </c>
      <c r="I286" s="81">
        <f>VLOOKUP($B286,'参加申込一覧表(様式A-3)'!$B$68:$AK$267,I$24,FALSE)</f>
      </c>
      <c r="K286" s="73">
        <f>VLOOKUP($B286,'参加申込一覧表(様式A-3)'!$B$68:$AK$267,K$24,FALSE)</f>
        <v>0</v>
      </c>
      <c r="L286" s="81" t="str">
        <f>VLOOKUP($B286,'参加申込一覧表(様式A-3)'!$B$68:$AK$267,L$24,FALSE)</f>
        <v>・</v>
      </c>
      <c r="M286" s="81" t="str">
        <f>VLOOKUP($B286,'参加申込一覧表(様式A-3)'!$B$68:$AK$267,M$24,FALSE)</f>
        <v>・</v>
      </c>
      <c r="N286" s="81" t="str">
        <f>VLOOKUP($B286,'参加申込一覧表(様式A-3)'!$B$68:$AK$267,N$24,FALSE)</f>
        <v>・</v>
      </c>
      <c r="Q286" s="73">
        <f>VLOOKUP($B286,'参加申込一覧表(様式A-3)'!$B$68:$AK$267,Q$24,FALSE)</f>
      </c>
      <c r="R286" s="81" t="str">
        <f>VLOOKUP($B286,'参加申込一覧表(様式A-3)'!$B$68:$AK$267,R$24,FALSE)</f>
        <v>　</v>
      </c>
      <c r="S286" s="81" t="str">
        <f>VLOOKUP($B286,'参加申込一覧表(様式A-3)'!$B$68:$AK$267,S$24,FALSE)</f>
        <v>　</v>
      </c>
      <c r="U286" s="83">
        <f>'参加申込一覧表(様式A-3)'!J$60</f>
      </c>
      <c r="V286" s="60">
        <v>30</v>
      </c>
      <c r="W286" s="73">
        <f>VLOOKUP($B286,'参加申込一覧表(様式A-3)'!$B$68:$AK$267,W$24,FALSE)</f>
        <v>0</v>
      </c>
      <c r="X286" s="60">
        <f t="shared" si="37"/>
        <v>12</v>
      </c>
      <c r="Y286" s="60">
        <f t="shared" si="38"/>
      </c>
      <c r="AC286" s="60">
        <f t="shared" si="39"/>
        <v>0</v>
      </c>
      <c r="AD286" s="60">
        <f t="shared" si="40"/>
        <v>0</v>
      </c>
      <c r="AE286" s="254">
        <f t="shared" si="35"/>
      </c>
    </row>
    <row r="287" spans="1:31" ht="13.5">
      <c r="A287" s="60">
        <v>262</v>
      </c>
      <c r="B287">
        <f>B284+1</f>
        <v>88</v>
      </c>
      <c r="C287" s="60">
        <f t="shared" si="41"/>
        <v>1</v>
      </c>
      <c r="D287" s="245">
        <f>VLOOKUP($B287,'参加申込一覧表(様式A-3)'!$B$68:$AK$267,D$22,FALSE)</f>
        <v>0</v>
      </c>
      <c r="E287" s="246">
        <f>IF(AE287="","",COUNTIF(AE$26:AE287,E$24))</f>
      </c>
      <c r="G287" s="73">
        <f>VLOOKUP($B287,'参加申込一覧表(様式A-3)'!$B$68:$AK$267,G$22,FALSE)</f>
        <v>0</v>
      </c>
      <c r="H287" s="60">
        <f t="shared" si="36"/>
      </c>
      <c r="I287" s="81">
        <f>VLOOKUP($B287,'参加申込一覧表(様式A-3)'!$B$68:$AK$267,I$22,FALSE)</f>
      </c>
      <c r="K287" s="73">
        <f>VLOOKUP($B287,'参加申込一覧表(様式A-3)'!$B$68:$AK$267,K$22,FALSE)</f>
        <v>0</v>
      </c>
      <c r="L287" s="81" t="str">
        <f>VLOOKUP($B287,'参加申込一覧表(様式A-3)'!$B$68:$AK$267,L$22,FALSE)</f>
        <v>・</v>
      </c>
      <c r="M287" s="81" t="str">
        <f>VLOOKUP($B287,'参加申込一覧表(様式A-3)'!$B$68:$AK$267,M$22,FALSE)</f>
        <v>・</v>
      </c>
      <c r="N287" s="81" t="str">
        <f>VLOOKUP($B287,'参加申込一覧表(様式A-3)'!$B$68:$AK$267,N$22,FALSE)</f>
        <v>・</v>
      </c>
      <c r="Q287" s="73">
        <f>VLOOKUP($B287,'参加申込一覧表(様式A-3)'!$B$68:$AK$267,$Q$22,FALSE)</f>
      </c>
      <c r="R287" s="81" t="str">
        <f>VLOOKUP($B287,'参加申込一覧表(様式A-3)'!$B$68:$AK$267,R$22,FALSE)</f>
        <v>　</v>
      </c>
      <c r="S287" s="81" t="str">
        <f>VLOOKUP($B287,'参加申込一覧表(様式A-3)'!$B$68:$AK$267,S$22,FALSE)</f>
        <v>　</v>
      </c>
      <c r="U287" s="83">
        <f>'参加申込一覧表(様式A-3)'!J$60</f>
      </c>
      <c r="V287" s="60">
        <v>30</v>
      </c>
      <c r="W287" s="73">
        <f>VLOOKUP($B287,'参加申込一覧表(様式A-3)'!$B$68:$AK$267,W$22,FALSE)</f>
        <v>0</v>
      </c>
      <c r="X287" s="60">
        <f t="shared" si="37"/>
        <v>12</v>
      </c>
      <c r="Y287" s="60">
        <f t="shared" si="38"/>
      </c>
      <c r="AC287" s="60">
        <f t="shared" si="39"/>
        <v>0</v>
      </c>
      <c r="AD287" s="60">
        <f t="shared" si="40"/>
        <v>0</v>
      </c>
      <c r="AE287" s="254">
        <f t="shared" si="35"/>
      </c>
    </row>
    <row r="288" spans="1:31" ht="13.5">
      <c r="A288" s="60">
        <v>263</v>
      </c>
      <c r="B288">
        <f>B287</f>
        <v>88</v>
      </c>
      <c r="C288" s="60">
        <f t="shared" si="41"/>
        <v>2</v>
      </c>
      <c r="D288" s="245">
        <f>VLOOKUP($B288,'参加申込一覧表(様式A-3)'!$B$68:$AK$267,D$23,FALSE)</f>
        <v>0</v>
      </c>
      <c r="E288" s="246">
        <f>IF(AE288="","",COUNTIF(AE$26:AE288,E$24))</f>
      </c>
      <c r="G288" s="73">
        <f>VLOOKUP($B288,'参加申込一覧表(様式A-3)'!$B$68:$AK$267,G$23,FALSE)</f>
        <v>0</v>
      </c>
      <c r="H288" s="60">
        <f t="shared" si="36"/>
      </c>
      <c r="I288" s="81">
        <f>VLOOKUP($B288,'参加申込一覧表(様式A-3)'!$B$68:$AK$267,I$23,FALSE)</f>
      </c>
      <c r="K288" s="73">
        <f>VLOOKUP($B288,'参加申込一覧表(様式A-3)'!$B$68:$AK$267,K$23,FALSE)</f>
        <v>0</v>
      </c>
      <c r="L288" s="81" t="str">
        <f>VLOOKUP($B288,'参加申込一覧表(様式A-3)'!$B$68:$AK$267,L$23,FALSE)</f>
        <v>・</v>
      </c>
      <c r="M288" s="81" t="str">
        <f>VLOOKUP($B288,'参加申込一覧表(様式A-3)'!$B$68:$AK$267,M$23,FALSE)</f>
        <v>・</v>
      </c>
      <c r="N288" s="81" t="str">
        <f>VLOOKUP($B288,'参加申込一覧表(様式A-3)'!$B$68:$AK$267,N$23,FALSE)</f>
        <v>・</v>
      </c>
      <c r="Q288" s="73">
        <f>VLOOKUP($B288,'参加申込一覧表(様式A-3)'!$B$68:$AK$267,Q$23,FALSE)</f>
      </c>
      <c r="R288" s="81" t="str">
        <f>VLOOKUP($B288,'参加申込一覧表(様式A-3)'!$B$68:$AK$267,R$23,FALSE)</f>
        <v>　</v>
      </c>
      <c r="S288" s="81" t="str">
        <f>VLOOKUP($B288,'参加申込一覧表(様式A-3)'!$B$68:$AK$267,S$23,FALSE)</f>
        <v>　</v>
      </c>
      <c r="U288" s="83">
        <f>'参加申込一覧表(様式A-3)'!J$60</f>
      </c>
      <c r="V288" s="60">
        <v>30</v>
      </c>
      <c r="W288" s="73">
        <f>VLOOKUP($B288,'参加申込一覧表(様式A-3)'!$B$68:$AK$267,W$23,FALSE)</f>
        <v>0</v>
      </c>
      <c r="X288" s="60">
        <f t="shared" si="37"/>
        <v>12</v>
      </c>
      <c r="Y288" s="60">
        <f t="shared" si="38"/>
      </c>
      <c r="AC288" s="60">
        <f t="shared" si="39"/>
        <v>0</v>
      </c>
      <c r="AD288" s="60">
        <f t="shared" si="40"/>
        <v>0</v>
      </c>
      <c r="AE288" s="254">
        <f aca="true" t="shared" si="42" ref="AE288:AE351">IF(D288=0,"",AE$24)</f>
      </c>
    </row>
    <row r="289" spans="1:31" ht="13.5">
      <c r="A289" s="60">
        <v>264</v>
      </c>
      <c r="B289">
        <f>B288</f>
        <v>88</v>
      </c>
      <c r="C289" s="60">
        <f t="shared" si="41"/>
        <v>3</v>
      </c>
      <c r="D289" s="245">
        <f>VLOOKUP($B289,'参加申込一覧表(様式A-3)'!$B$68:$AK$267,D$24,FALSE)</f>
        <v>0</v>
      </c>
      <c r="E289" s="246">
        <f>IF(AE289="","",COUNTIF(AE$26:AE289,E$24))</f>
      </c>
      <c r="G289" s="73">
        <f>VLOOKUP($B289,'参加申込一覧表(様式A-3)'!$B$68:$AK$267,G$24,FALSE)</f>
        <v>0</v>
      </c>
      <c r="H289" s="60">
        <f t="shared" si="36"/>
      </c>
      <c r="I289" s="81">
        <f>VLOOKUP($B289,'参加申込一覧表(様式A-3)'!$B$68:$AK$267,I$24,FALSE)</f>
      </c>
      <c r="K289" s="73">
        <f>VLOOKUP($B289,'参加申込一覧表(様式A-3)'!$B$68:$AK$267,K$24,FALSE)</f>
        <v>0</v>
      </c>
      <c r="L289" s="81" t="str">
        <f>VLOOKUP($B289,'参加申込一覧表(様式A-3)'!$B$68:$AK$267,L$24,FALSE)</f>
        <v>・</v>
      </c>
      <c r="M289" s="81" t="str">
        <f>VLOOKUP($B289,'参加申込一覧表(様式A-3)'!$B$68:$AK$267,M$24,FALSE)</f>
        <v>・</v>
      </c>
      <c r="N289" s="81" t="str">
        <f>VLOOKUP($B289,'参加申込一覧表(様式A-3)'!$B$68:$AK$267,N$24,FALSE)</f>
        <v>・</v>
      </c>
      <c r="Q289" s="73">
        <f>VLOOKUP($B289,'参加申込一覧表(様式A-3)'!$B$68:$AK$267,Q$24,FALSE)</f>
      </c>
      <c r="R289" s="81" t="str">
        <f>VLOOKUP($B289,'参加申込一覧表(様式A-3)'!$B$68:$AK$267,R$24,FALSE)</f>
        <v>　</v>
      </c>
      <c r="S289" s="81" t="str">
        <f>VLOOKUP($B289,'参加申込一覧表(様式A-3)'!$B$68:$AK$267,S$24,FALSE)</f>
        <v>　</v>
      </c>
      <c r="U289" s="83">
        <f>'参加申込一覧表(様式A-3)'!J$60</f>
      </c>
      <c r="V289" s="60">
        <v>30</v>
      </c>
      <c r="W289" s="73">
        <f>VLOOKUP($B289,'参加申込一覧表(様式A-3)'!$B$68:$AK$267,W$24,FALSE)</f>
        <v>0</v>
      </c>
      <c r="X289" s="60">
        <f t="shared" si="37"/>
        <v>12</v>
      </c>
      <c r="Y289" s="60">
        <f t="shared" si="38"/>
      </c>
      <c r="AC289" s="60">
        <f t="shared" si="39"/>
        <v>0</v>
      </c>
      <c r="AD289" s="60">
        <f t="shared" si="40"/>
        <v>0</v>
      </c>
      <c r="AE289" s="254">
        <f t="shared" si="42"/>
      </c>
    </row>
    <row r="290" spans="1:31" ht="13.5">
      <c r="A290" s="60">
        <v>265</v>
      </c>
      <c r="B290">
        <f>B287+1</f>
        <v>89</v>
      </c>
      <c r="C290" s="60">
        <f t="shared" si="41"/>
        <v>1</v>
      </c>
      <c r="D290" s="245">
        <f>VLOOKUP($B290,'参加申込一覧表(様式A-3)'!$B$68:$AK$267,D$22,FALSE)</f>
        <v>0</v>
      </c>
      <c r="E290" s="246">
        <f>IF(AE290="","",COUNTIF(AE$26:AE290,E$24))</f>
      </c>
      <c r="G290" s="73">
        <f>VLOOKUP($B290,'参加申込一覧表(様式A-3)'!$B$68:$AK$267,G$22,FALSE)</f>
        <v>0</v>
      </c>
      <c r="H290" s="60">
        <f t="shared" si="36"/>
      </c>
      <c r="I290" s="81">
        <f>VLOOKUP($B290,'参加申込一覧表(様式A-3)'!$B$68:$AK$267,I$22,FALSE)</f>
      </c>
      <c r="K290" s="73">
        <f>VLOOKUP($B290,'参加申込一覧表(様式A-3)'!$B$68:$AK$267,K$22,FALSE)</f>
        <v>0</v>
      </c>
      <c r="L290" s="81" t="str">
        <f>VLOOKUP($B290,'参加申込一覧表(様式A-3)'!$B$68:$AK$267,L$22,FALSE)</f>
        <v>・</v>
      </c>
      <c r="M290" s="81" t="str">
        <f>VLOOKUP($B290,'参加申込一覧表(様式A-3)'!$B$68:$AK$267,M$22,FALSE)</f>
        <v>・</v>
      </c>
      <c r="N290" s="81" t="str">
        <f>VLOOKUP($B290,'参加申込一覧表(様式A-3)'!$B$68:$AK$267,N$22,FALSE)</f>
        <v>・</v>
      </c>
      <c r="Q290" s="73">
        <f>VLOOKUP($B290,'参加申込一覧表(様式A-3)'!$B$68:$AK$267,$Q$22,FALSE)</f>
      </c>
      <c r="R290" s="81" t="str">
        <f>VLOOKUP($B290,'参加申込一覧表(様式A-3)'!$B$68:$AK$267,R$22,FALSE)</f>
        <v>　</v>
      </c>
      <c r="S290" s="81" t="str">
        <f>VLOOKUP($B290,'参加申込一覧表(様式A-3)'!$B$68:$AK$267,S$22,FALSE)</f>
        <v>　</v>
      </c>
      <c r="U290" s="83">
        <f>'参加申込一覧表(様式A-3)'!J$60</f>
      </c>
      <c r="V290" s="60">
        <v>30</v>
      </c>
      <c r="W290" s="73">
        <f>VLOOKUP($B290,'参加申込一覧表(様式A-3)'!$B$68:$AK$267,W$22,FALSE)</f>
        <v>0</v>
      </c>
      <c r="X290" s="60">
        <f t="shared" si="37"/>
        <v>12</v>
      </c>
      <c r="Y290" s="60">
        <f t="shared" si="38"/>
      </c>
      <c r="AC290" s="60">
        <f t="shared" si="39"/>
        <v>0</v>
      </c>
      <c r="AD290" s="60">
        <f t="shared" si="40"/>
        <v>0</v>
      </c>
      <c r="AE290" s="254">
        <f t="shared" si="42"/>
      </c>
    </row>
    <row r="291" spans="1:31" ht="13.5">
      <c r="A291" s="60">
        <v>266</v>
      </c>
      <c r="B291">
        <f>B290</f>
        <v>89</v>
      </c>
      <c r="C291" s="60">
        <f t="shared" si="41"/>
        <v>2</v>
      </c>
      <c r="D291" s="245">
        <f>VLOOKUP($B291,'参加申込一覧表(様式A-3)'!$B$68:$AK$267,D$23,FALSE)</f>
        <v>0</v>
      </c>
      <c r="E291" s="246">
        <f>IF(AE291="","",COUNTIF(AE$26:AE291,E$24))</f>
      </c>
      <c r="G291" s="73">
        <f>VLOOKUP($B291,'参加申込一覧表(様式A-3)'!$B$68:$AK$267,G$23,FALSE)</f>
        <v>0</v>
      </c>
      <c r="H291" s="60">
        <f t="shared" si="36"/>
      </c>
      <c r="I291" s="81">
        <f>VLOOKUP($B291,'参加申込一覧表(様式A-3)'!$B$68:$AK$267,I$23,FALSE)</f>
      </c>
      <c r="K291" s="73">
        <f>VLOOKUP($B291,'参加申込一覧表(様式A-3)'!$B$68:$AK$267,K$23,FALSE)</f>
        <v>0</v>
      </c>
      <c r="L291" s="81" t="str">
        <f>VLOOKUP($B291,'参加申込一覧表(様式A-3)'!$B$68:$AK$267,L$23,FALSE)</f>
        <v>・</v>
      </c>
      <c r="M291" s="81" t="str">
        <f>VLOOKUP($B291,'参加申込一覧表(様式A-3)'!$B$68:$AK$267,M$23,FALSE)</f>
        <v>・</v>
      </c>
      <c r="N291" s="81" t="str">
        <f>VLOOKUP($B291,'参加申込一覧表(様式A-3)'!$B$68:$AK$267,N$23,FALSE)</f>
        <v>・</v>
      </c>
      <c r="Q291" s="73">
        <f>VLOOKUP($B291,'参加申込一覧表(様式A-3)'!$B$68:$AK$267,Q$23,FALSE)</f>
      </c>
      <c r="R291" s="81" t="str">
        <f>VLOOKUP($B291,'参加申込一覧表(様式A-3)'!$B$68:$AK$267,R$23,FALSE)</f>
        <v>　</v>
      </c>
      <c r="S291" s="81" t="str">
        <f>VLOOKUP($B291,'参加申込一覧表(様式A-3)'!$B$68:$AK$267,S$23,FALSE)</f>
        <v>　</v>
      </c>
      <c r="U291" s="83">
        <f>'参加申込一覧表(様式A-3)'!J$60</f>
      </c>
      <c r="V291" s="60">
        <v>30</v>
      </c>
      <c r="W291" s="73">
        <f>VLOOKUP($B291,'参加申込一覧表(様式A-3)'!$B$68:$AK$267,W$23,FALSE)</f>
        <v>0</v>
      </c>
      <c r="X291" s="60">
        <f t="shared" si="37"/>
        <v>12</v>
      </c>
      <c r="Y291" s="60">
        <f t="shared" si="38"/>
      </c>
      <c r="AC291" s="60">
        <f t="shared" si="39"/>
        <v>0</v>
      </c>
      <c r="AD291" s="60">
        <f t="shared" si="40"/>
        <v>0</v>
      </c>
      <c r="AE291" s="254">
        <f t="shared" si="42"/>
      </c>
    </row>
    <row r="292" spans="1:31" ht="13.5">
      <c r="A292" s="60">
        <v>267</v>
      </c>
      <c r="B292">
        <f>B291</f>
        <v>89</v>
      </c>
      <c r="C292" s="60">
        <f t="shared" si="41"/>
        <v>3</v>
      </c>
      <c r="D292" s="245">
        <f>VLOOKUP($B292,'参加申込一覧表(様式A-3)'!$B$68:$AK$267,D$24,FALSE)</f>
        <v>0</v>
      </c>
      <c r="E292" s="246">
        <f>IF(AE292="","",COUNTIF(AE$26:AE292,E$24))</f>
      </c>
      <c r="G292" s="73">
        <f>VLOOKUP($B292,'参加申込一覧表(様式A-3)'!$B$68:$AK$267,G$24,FALSE)</f>
        <v>0</v>
      </c>
      <c r="H292" s="60">
        <f t="shared" si="36"/>
      </c>
      <c r="I292" s="81">
        <f>VLOOKUP($B292,'参加申込一覧表(様式A-3)'!$B$68:$AK$267,I$24,FALSE)</f>
      </c>
      <c r="K292" s="73">
        <f>VLOOKUP($B292,'参加申込一覧表(様式A-3)'!$B$68:$AK$267,K$24,FALSE)</f>
        <v>0</v>
      </c>
      <c r="L292" s="81" t="str">
        <f>VLOOKUP($B292,'参加申込一覧表(様式A-3)'!$B$68:$AK$267,L$24,FALSE)</f>
        <v>・</v>
      </c>
      <c r="M292" s="81" t="str">
        <f>VLOOKUP($B292,'参加申込一覧表(様式A-3)'!$B$68:$AK$267,M$24,FALSE)</f>
        <v>・</v>
      </c>
      <c r="N292" s="81" t="str">
        <f>VLOOKUP($B292,'参加申込一覧表(様式A-3)'!$B$68:$AK$267,N$24,FALSE)</f>
        <v>・</v>
      </c>
      <c r="Q292" s="73">
        <f>VLOOKUP($B292,'参加申込一覧表(様式A-3)'!$B$68:$AK$267,Q$24,FALSE)</f>
      </c>
      <c r="R292" s="81" t="str">
        <f>VLOOKUP($B292,'参加申込一覧表(様式A-3)'!$B$68:$AK$267,R$24,FALSE)</f>
        <v>　</v>
      </c>
      <c r="S292" s="81" t="str">
        <f>VLOOKUP($B292,'参加申込一覧表(様式A-3)'!$B$68:$AK$267,S$24,FALSE)</f>
        <v>　</v>
      </c>
      <c r="U292" s="83">
        <f>'参加申込一覧表(様式A-3)'!J$60</f>
      </c>
      <c r="V292" s="60">
        <v>30</v>
      </c>
      <c r="W292" s="73">
        <f>VLOOKUP($B292,'参加申込一覧表(様式A-3)'!$B$68:$AK$267,W$24,FALSE)</f>
        <v>0</v>
      </c>
      <c r="X292" s="60">
        <f t="shared" si="37"/>
        <v>12</v>
      </c>
      <c r="Y292" s="60">
        <f t="shared" si="38"/>
      </c>
      <c r="AC292" s="60">
        <f t="shared" si="39"/>
        <v>0</v>
      </c>
      <c r="AD292" s="60">
        <f t="shared" si="40"/>
        <v>0</v>
      </c>
      <c r="AE292" s="254">
        <f t="shared" si="42"/>
      </c>
    </row>
    <row r="293" spans="1:31" ht="13.5">
      <c r="A293" s="60">
        <v>268</v>
      </c>
      <c r="B293">
        <f>B290+1</f>
        <v>90</v>
      </c>
      <c r="C293" s="60">
        <f t="shared" si="41"/>
        <v>1</v>
      </c>
      <c r="D293" s="245">
        <f>VLOOKUP($B293,'参加申込一覧表(様式A-3)'!$B$68:$AK$267,D$22,FALSE)</f>
        <v>0</v>
      </c>
      <c r="E293" s="246">
        <f>IF(AE293="","",COUNTIF(AE$26:AE293,E$24))</f>
      </c>
      <c r="G293" s="73">
        <f>VLOOKUP($B293,'参加申込一覧表(様式A-3)'!$B$68:$AK$267,G$22,FALSE)</f>
        <v>0</v>
      </c>
      <c r="H293" s="60">
        <f t="shared" si="36"/>
      </c>
      <c r="I293" s="81">
        <f>VLOOKUP($B293,'参加申込一覧表(様式A-3)'!$B$68:$AK$267,I$22,FALSE)</f>
      </c>
      <c r="K293" s="73">
        <f>VLOOKUP($B293,'参加申込一覧表(様式A-3)'!$B$68:$AK$267,K$22,FALSE)</f>
        <v>0</v>
      </c>
      <c r="L293" s="81" t="str">
        <f>VLOOKUP($B293,'参加申込一覧表(様式A-3)'!$B$68:$AK$267,L$22,FALSE)</f>
        <v>・</v>
      </c>
      <c r="M293" s="81" t="str">
        <f>VLOOKUP($B293,'参加申込一覧表(様式A-3)'!$B$68:$AK$267,M$22,FALSE)</f>
        <v>・</v>
      </c>
      <c r="N293" s="81" t="str">
        <f>VLOOKUP($B293,'参加申込一覧表(様式A-3)'!$B$68:$AK$267,N$22,FALSE)</f>
        <v>・</v>
      </c>
      <c r="Q293" s="73">
        <f>VLOOKUP($B293,'参加申込一覧表(様式A-3)'!$B$68:$AK$267,$Q$22,FALSE)</f>
      </c>
      <c r="R293" s="81" t="str">
        <f>VLOOKUP($B293,'参加申込一覧表(様式A-3)'!$B$68:$AK$267,R$22,FALSE)</f>
        <v>　</v>
      </c>
      <c r="S293" s="81" t="str">
        <f>VLOOKUP($B293,'参加申込一覧表(様式A-3)'!$B$68:$AK$267,S$22,FALSE)</f>
        <v>　</v>
      </c>
      <c r="U293" s="83">
        <f>'参加申込一覧表(様式A-3)'!J$60</f>
      </c>
      <c r="V293" s="60">
        <v>30</v>
      </c>
      <c r="W293" s="73">
        <f>VLOOKUP($B293,'参加申込一覧表(様式A-3)'!$B$68:$AK$267,W$22,FALSE)</f>
        <v>0</v>
      </c>
      <c r="X293" s="60">
        <f t="shared" si="37"/>
        <v>12</v>
      </c>
      <c r="Y293" s="60">
        <f t="shared" si="38"/>
      </c>
      <c r="AC293" s="60">
        <f t="shared" si="39"/>
        <v>0</v>
      </c>
      <c r="AD293" s="60">
        <f t="shared" si="40"/>
        <v>0</v>
      </c>
      <c r="AE293" s="254">
        <f t="shared" si="42"/>
      </c>
    </row>
    <row r="294" spans="1:31" ht="13.5">
      <c r="A294" s="60">
        <v>269</v>
      </c>
      <c r="B294">
        <f>B293</f>
        <v>90</v>
      </c>
      <c r="C294" s="60">
        <f t="shared" si="41"/>
        <v>2</v>
      </c>
      <c r="D294" s="245">
        <f>VLOOKUP($B294,'参加申込一覧表(様式A-3)'!$B$68:$AK$267,D$23,FALSE)</f>
        <v>0</v>
      </c>
      <c r="E294" s="246">
        <f>IF(AE294="","",COUNTIF(AE$26:AE294,E$24))</f>
      </c>
      <c r="G294" s="73">
        <f>VLOOKUP($B294,'参加申込一覧表(様式A-3)'!$B$68:$AK$267,G$23,FALSE)</f>
        <v>0</v>
      </c>
      <c r="H294" s="60">
        <f t="shared" si="36"/>
      </c>
      <c r="I294" s="81">
        <f>VLOOKUP($B294,'参加申込一覧表(様式A-3)'!$B$68:$AK$267,I$23,FALSE)</f>
      </c>
      <c r="K294" s="73">
        <f>VLOOKUP($B294,'参加申込一覧表(様式A-3)'!$B$68:$AK$267,K$23,FALSE)</f>
        <v>0</v>
      </c>
      <c r="L294" s="81" t="str">
        <f>VLOOKUP($B294,'参加申込一覧表(様式A-3)'!$B$68:$AK$267,L$23,FALSE)</f>
        <v>・</v>
      </c>
      <c r="M294" s="81" t="str">
        <f>VLOOKUP($B294,'参加申込一覧表(様式A-3)'!$B$68:$AK$267,M$23,FALSE)</f>
        <v>・</v>
      </c>
      <c r="N294" s="81" t="str">
        <f>VLOOKUP($B294,'参加申込一覧表(様式A-3)'!$B$68:$AK$267,N$23,FALSE)</f>
        <v>・</v>
      </c>
      <c r="Q294" s="73">
        <f>VLOOKUP($B294,'参加申込一覧表(様式A-3)'!$B$68:$AK$267,Q$23,FALSE)</f>
      </c>
      <c r="R294" s="81" t="str">
        <f>VLOOKUP($B294,'参加申込一覧表(様式A-3)'!$B$68:$AK$267,R$23,FALSE)</f>
        <v>　</v>
      </c>
      <c r="S294" s="81" t="str">
        <f>VLOOKUP($B294,'参加申込一覧表(様式A-3)'!$B$68:$AK$267,S$23,FALSE)</f>
        <v>　</v>
      </c>
      <c r="U294" s="83">
        <f>'参加申込一覧表(様式A-3)'!J$60</f>
      </c>
      <c r="V294" s="60">
        <v>30</v>
      </c>
      <c r="W294" s="73">
        <f>VLOOKUP($B294,'参加申込一覧表(様式A-3)'!$B$68:$AK$267,W$23,FALSE)</f>
        <v>0</v>
      </c>
      <c r="X294" s="60">
        <f t="shared" si="37"/>
        <v>12</v>
      </c>
      <c r="Y294" s="60">
        <f t="shared" si="38"/>
      </c>
      <c r="AC294" s="60">
        <f t="shared" si="39"/>
        <v>0</v>
      </c>
      <c r="AD294" s="60">
        <f t="shared" si="40"/>
        <v>0</v>
      </c>
      <c r="AE294" s="254">
        <f t="shared" si="42"/>
      </c>
    </row>
    <row r="295" spans="1:31" ht="13.5">
      <c r="A295" s="60">
        <v>270</v>
      </c>
      <c r="B295">
        <f>B292+1</f>
        <v>90</v>
      </c>
      <c r="C295" s="60">
        <f t="shared" si="41"/>
        <v>3</v>
      </c>
      <c r="D295" s="245">
        <f>VLOOKUP($B295,'参加申込一覧表(様式A-3)'!$B$68:$AK$267,D$24,FALSE)</f>
        <v>0</v>
      </c>
      <c r="E295" s="246">
        <f>IF(AE295="","",COUNTIF(AE$26:AE295,E$24))</f>
      </c>
      <c r="G295" s="73">
        <f>VLOOKUP($B295,'参加申込一覧表(様式A-3)'!$B$68:$AK$267,G$24,FALSE)</f>
        <v>0</v>
      </c>
      <c r="H295" s="60">
        <f t="shared" si="36"/>
      </c>
      <c r="I295" s="81">
        <f>VLOOKUP($B295,'参加申込一覧表(様式A-3)'!$B$68:$AK$267,I$24,FALSE)</f>
      </c>
      <c r="K295" s="73">
        <f>VLOOKUP($B295,'参加申込一覧表(様式A-3)'!$B$68:$AK$267,K$24,FALSE)</f>
        <v>0</v>
      </c>
      <c r="L295" s="81" t="str">
        <f>VLOOKUP($B295,'参加申込一覧表(様式A-3)'!$B$68:$AK$267,L$24,FALSE)</f>
        <v>・</v>
      </c>
      <c r="M295" s="81" t="str">
        <f>VLOOKUP($B295,'参加申込一覧表(様式A-3)'!$B$68:$AK$267,M$24,FALSE)</f>
        <v>・</v>
      </c>
      <c r="N295" s="81" t="str">
        <f>VLOOKUP($B295,'参加申込一覧表(様式A-3)'!$B$68:$AK$267,N$24,FALSE)</f>
        <v>・</v>
      </c>
      <c r="Q295" s="73">
        <f>VLOOKUP($B295,'参加申込一覧表(様式A-3)'!$B$68:$AK$267,Q$24,FALSE)</f>
      </c>
      <c r="R295" s="81" t="str">
        <f>VLOOKUP($B295,'参加申込一覧表(様式A-3)'!$B$68:$AK$267,R$24,FALSE)</f>
        <v>　</v>
      </c>
      <c r="S295" s="81" t="str">
        <f>VLOOKUP($B295,'参加申込一覧表(様式A-3)'!$B$68:$AK$267,S$24,FALSE)</f>
        <v>　</v>
      </c>
      <c r="U295" s="83">
        <f>'参加申込一覧表(様式A-3)'!J$60</f>
      </c>
      <c r="V295" s="60">
        <v>30</v>
      </c>
      <c r="W295" s="73">
        <f>VLOOKUP($B295,'参加申込一覧表(様式A-3)'!$B$68:$AK$267,W$24,FALSE)</f>
        <v>0</v>
      </c>
      <c r="X295" s="60">
        <f t="shared" si="37"/>
        <v>12</v>
      </c>
      <c r="Y295" s="60">
        <f t="shared" si="38"/>
      </c>
      <c r="AC295" s="60">
        <f t="shared" si="39"/>
        <v>0</v>
      </c>
      <c r="AD295" s="60">
        <f t="shared" si="40"/>
        <v>0</v>
      </c>
      <c r="AE295" s="254">
        <f t="shared" si="42"/>
      </c>
    </row>
    <row r="296" spans="1:31" ht="13.5">
      <c r="A296" s="60">
        <v>271</v>
      </c>
      <c r="B296">
        <f>B295</f>
        <v>90</v>
      </c>
      <c r="C296" s="60">
        <f t="shared" si="41"/>
        <v>1</v>
      </c>
      <c r="D296" s="245">
        <f>VLOOKUP($B296,'参加申込一覧表(様式A-3)'!$B$68:$AK$267,D$22,FALSE)</f>
        <v>0</v>
      </c>
      <c r="E296" s="246">
        <f>IF(AE296="","",COUNTIF(AE$26:AE296,E$24))</f>
      </c>
      <c r="G296" s="73">
        <f>VLOOKUP($B296,'参加申込一覧表(様式A-3)'!$B$68:$AK$267,G$22,FALSE)</f>
        <v>0</v>
      </c>
      <c r="H296" s="60">
        <f t="shared" si="36"/>
      </c>
      <c r="I296" s="81">
        <f>VLOOKUP($B296,'参加申込一覧表(様式A-3)'!$B$68:$AK$267,I$22,FALSE)</f>
      </c>
      <c r="K296" s="73">
        <f>VLOOKUP($B296,'参加申込一覧表(様式A-3)'!$B$68:$AK$267,K$22,FALSE)</f>
        <v>0</v>
      </c>
      <c r="L296" s="81" t="str">
        <f>VLOOKUP($B296,'参加申込一覧表(様式A-3)'!$B$68:$AK$267,L$22,FALSE)</f>
        <v>・</v>
      </c>
      <c r="M296" s="81" t="str">
        <f>VLOOKUP($B296,'参加申込一覧表(様式A-3)'!$B$68:$AK$267,M$22,FALSE)</f>
        <v>・</v>
      </c>
      <c r="N296" s="81" t="str">
        <f>VLOOKUP($B296,'参加申込一覧表(様式A-3)'!$B$68:$AK$267,N$22,FALSE)</f>
        <v>・</v>
      </c>
      <c r="Q296" s="73">
        <f>VLOOKUP($B296,'参加申込一覧表(様式A-3)'!$B$68:$AK$267,$Q$22,FALSE)</f>
      </c>
      <c r="R296" s="81" t="str">
        <f>VLOOKUP($B296,'参加申込一覧表(様式A-3)'!$B$68:$AK$267,R$22,FALSE)</f>
        <v>　</v>
      </c>
      <c r="S296" s="81" t="str">
        <f>VLOOKUP($B296,'参加申込一覧表(様式A-3)'!$B$68:$AK$267,S$22,FALSE)</f>
        <v>　</v>
      </c>
      <c r="U296" s="83">
        <f>'参加申込一覧表(様式A-3)'!J$60</f>
      </c>
      <c r="V296" s="60">
        <v>30</v>
      </c>
      <c r="W296" s="73">
        <f>VLOOKUP($B296,'参加申込一覧表(様式A-3)'!$B$68:$AK$267,W$22,FALSE)</f>
        <v>0</v>
      </c>
      <c r="X296" s="60">
        <f t="shared" si="37"/>
        <v>12</v>
      </c>
      <c r="Y296" s="60">
        <f t="shared" si="38"/>
      </c>
      <c r="AC296" s="60">
        <f t="shared" si="39"/>
        <v>0</v>
      </c>
      <c r="AD296" s="60">
        <f t="shared" si="40"/>
        <v>0</v>
      </c>
      <c r="AE296" s="254">
        <f t="shared" si="42"/>
      </c>
    </row>
    <row r="297" spans="1:31" ht="13.5">
      <c r="A297" s="60">
        <v>272</v>
      </c>
      <c r="B297">
        <f>B296</f>
        <v>90</v>
      </c>
      <c r="C297" s="60">
        <f t="shared" si="41"/>
        <v>2</v>
      </c>
      <c r="D297" s="245">
        <f>VLOOKUP($B297,'参加申込一覧表(様式A-3)'!$B$68:$AK$267,D$23,FALSE)</f>
        <v>0</v>
      </c>
      <c r="E297" s="246">
        <f>IF(AE297="","",COUNTIF(AE$26:AE297,E$24))</f>
      </c>
      <c r="G297" s="73">
        <f>VLOOKUP($B297,'参加申込一覧表(様式A-3)'!$B$68:$AK$267,G$23,FALSE)</f>
        <v>0</v>
      </c>
      <c r="H297" s="60">
        <f t="shared" si="36"/>
      </c>
      <c r="I297" s="81">
        <f>VLOOKUP($B297,'参加申込一覧表(様式A-3)'!$B$68:$AK$267,I$23,FALSE)</f>
      </c>
      <c r="K297" s="73">
        <f>VLOOKUP($B297,'参加申込一覧表(様式A-3)'!$B$68:$AK$267,K$23,FALSE)</f>
        <v>0</v>
      </c>
      <c r="L297" s="81" t="str">
        <f>VLOOKUP($B297,'参加申込一覧表(様式A-3)'!$B$68:$AK$267,L$23,FALSE)</f>
        <v>・</v>
      </c>
      <c r="M297" s="81" t="str">
        <f>VLOOKUP($B297,'参加申込一覧表(様式A-3)'!$B$68:$AK$267,M$23,FALSE)</f>
        <v>・</v>
      </c>
      <c r="N297" s="81" t="str">
        <f>VLOOKUP($B297,'参加申込一覧表(様式A-3)'!$B$68:$AK$267,N$23,FALSE)</f>
        <v>・</v>
      </c>
      <c r="Q297" s="73">
        <f>VLOOKUP($B297,'参加申込一覧表(様式A-3)'!$B$68:$AK$267,Q$23,FALSE)</f>
      </c>
      <c r="R297" s="81" t="str">
        <f>VLOOKUP($B297,'参加申込一覧表(様式A-3)'!$B$68:$AK$267,R$23,FALSE)</f>
        <v>　</v>
      </c>
      <c r="S297" s="81" t="str">
        <f>VLOOKUP($B297,'参加申込一覧表(様式A-3)'!$B$68:$AK$267,S$23,FALSE)</f>
        <v>　</v>
      </c>
      <c r="U297" s="83">
        <f>'参加申込一覧表(様式A-3)'!J$60</f>
      </c>
      <c r="V297" s="60">
        <v>30</v>
      </c>
      <c r="W297" s="73">
        <f>VLOOKUP($B297,'参加申込一覧表(様式A-3)'!$B$68:$AK$267,W$23,FALSE)</f>
        <v>0</v>
      </c>
      <c r="X297" s="60">
        <f t="shared" si="37"/>
        <v>12</v>
      </c>
      <c r="Y297" s="60">
        <f t="shared" si="38"/>
      </c>
      <c r="AC297" s="60">
        <f t="shared" si="39"/>
        <v>0</v>
      </c>
      <c r="AD297" s="60">
        <f t="shared" si="40"/>
        <v>0</v>
      </c>
      <c r="AE297" s="254">
        <f t="shared" si="42"/>
      </c>
    </row>
    <row r="298" spans="1:31" ht="13.5">
      <c r="A298" s="60">
        <v>273</v>
      </c>
      <c r="B298">
        <f>B295+1</f>
        <v>91</v>
      </c>
      <c r="C298" s="60">
        <f t="shared" si="41"/>
        <v>3</v>
      </c>
      <c r="D298" s="245">
        <f>VLOOKUP($B298,'参加申込一覧表(様式A-3)'!$B$68:$AK$267,D$24,FALSE)</f>
        <v>0</v>
      </c>
      <c r="E298" s="246">
        <f>IF(AE298="","",COUNTIF(AE$26:AE298,E$24))</f>
      </c>
      <c r="G298" s="73">
        <f>VLOOKUP($B298,'参加申込一覧表(様式A-3)'!$B$68:$AK$267,G$24,FALSE)</f>
        <v>0</v>
      </c>
      <c r="H298" s="60">
        <f t="shared" si="36"/>
      </c>
      <c r="I298" s="81">
        <f>VLOOKUP($B298,'参加申込一覧表(様式A-3)'!$B$68:$AK$267,I$24,FALSE)</f>
      </c>
      <c r="K298" s="73">
        <f>VLOOKUP($B298,'参加申込一覧表(様式A-3)'!$B$68:$AK$267,K$24,FALSE)</f>
        <v>0</v>
      </c>
      <c r="L298" s="81" t="str">
        <f>VLOOKUP($B298,'参加申込一覧表(様式A-3)'!$B$68:$AK$267,L$24,FALSE)</f>
        <v>・</v>
      </c>
      <c r="M298" s="81" t="str">
        <f>VLOOKUP($B298,'参加申込一覧表(様式A-3)'!$B$68:$AK$267,M$24,FALSE)</f>
        <v>・</v>
      </c>
      <c r="N298" s="81" t="str">
        <f>VLOOKUP($B298,'参加申込一覧表(様式A-3)'!$B$68:$AK$267,N$24,FALSE)</f>
        <v>・</v>
      </c>
      <c r="Q298" s="73">
        <f>VLOOKUP($B298,'参加申込一覧表(様式A-3)'!$B$68:$AK$267,Q$24,FALSE)</f>
      </c>
      <c r="R298" s="81" t="str">
        <f>VLOOKUP($B298,'参加申込一覧表(様式A-3)'!$B$68:$AK$267,R$24,FALSE)</f>
        <v>　</v>
      </c>
      <c r="S298" s="81" t="str">
        <f>VLOOKUP($B298,'参加申込一覧表(様式A-3)'!$B$68:$AK$267,S$24,FALSE)</f>
        <v>　</v>
      </c>
      <c r="U298" s="83">
        <f>'参加申込一覧表(様式A-3)'!J$60</f>
      </c>
      <c r="V298" s="60">
        <v>30</v>
      </c>
      <c r="W298" s="73">
        <f>VLOOKUP($B298,'参加申込一覧表(様式A-3)'!$B$68:$AK$267,W$24,FALSE)</f>
        <v>0</v>
      </c>
      <c r="X298" s="60">
        <f t="shared" si="37"/>
        <v>12</v>
      </c>
      <c r="Y298" s="60">
        <f t="shared" si="38"/>
      </c>
      <c r="AC298" s="60">
        <f t="shared" si="39"/>
        <v>0</v>
      </c>
      <c r="AD298" s="60">
        <f t="shared" si="40"/>
        <v>0</v>
      </c>
      <c r="AE298" s="254">
        <f t="shared" si="42"/>
      </c>
    </row>
    <row r="299" spans="1:31" ht="13.5">
      <c r="A299" s="60">
        <v>274</v>
      </c>
      <c r="B299">
        <f>B298</f>
        <v>91</v>
      </c>
      <c r="C299" s="60">
        <f t="shared" si="41"/>
        <v>1</v>
      </c>
      <c r="D299" s="245">
        <f>VLOOKUP($B299,'参加申込一覧表(様式A-3)'!$B$68:$AK$267,D$22,FALSE)</f>
        <v>0</v>
      </c>
      <c r="E299" s="246">
        <f>IF(AE299="","",COUNTIF(AE$26:AE299,E$24))</f>
      </c>
      <c r="G299" s="73">
        <f>VLOOKUP($B299,'参加申込一覧表(様式A-3)'!$B$68:$AK$267,G$22,FALSE)</f>
        <v>0</v>
      </c>
      <c r="H299" s="60">
        <f t="shared" si="36"/>
      </c>
      <c r="I299" s="81">
        <f>VLOOKUP($B299,'参加申込一覧表(様式A-3)'!$B$68:$AK$267,I$22,FALSE)</f>
      </c>
      <c r="K299" s="73">
        <f>VLOOKUP($B299,'参加申込一覧表(様式A-3)'!$B$68:$AK$267,K$22,FALSE)</f>
        <v>0</v>
      </c>
      <c r="L299" s="81" t="str">
        <f>VLOOKUP($B299,'参加申込一覧表(様式A-3)'!$B$68:$AK$267,L$22,FALSE)</f>
        <v>・</v>
      </c>
      <c r="M299" s="81" t="str">
        <f>VLOOKUP($B299,'参加申込一覧表(様式A-3)'!$B$68:$AK$267,M$22,FALSE)</f>
        <v>・</v>
      </c>
      <c r="N299" s="81" t="str">
        <f>VLOOKUP($B299,'参加申込一覧表(様式A-3)'!$B$68:$AK$267,N$22,FALSE)</f>
        <v>・</v>
      </c>
      <c r="Q299" s="73">
        <f>VLOOKUP($B299,'参加申込一覧表(様式A-3)'!$B$68:$AK$267,$Q$22,FALSE)</f>
      </c>
      <c r="R299" s="81" t="str">
        <f>VLOOKUP($B299,'参加申込一覧表(様式A-3)'!$B$68:$AK$267,R$22,FALSE)</f>
        <v>　</v>
      </c>
      <c r="S299" s="81" t="str">
        <f>VLOOKUP($B299,'参加申込一覧表(様式A-3)'!$B$68:$AK$267,S$22,FALSE)</f>
        <v>　</v>
      </c>
      <c r="U299" s="83">
        <f>'参加申込一覧表(様式A-3)'!J$60</f>
      </c>
      <c r="V299" s="60">
        <v>30</v>
      </c>
      <c r="W299" s="73">
        <f>VLOOKUP($B299,'参加申込一覧表(様式A-3)'!$B$68:$AK$267,W$22,FALSE)</f>
        <v>0</v>
      </c>
      <c r="X299" s="60">
        <f t="shared" si="37"/>
        <v>12</v>
      </c>
      <c r="Y299" s="60">
        <f t="shared" si="38"/>
      </c>
      <c r="AC299" s="60">
        <f t="shared" si="39"/>
        <v>0</v>
      </c>
      <c r="AD299" s="60">
        <f t="shared" si="40"/>
        <v>0</v>
      </c>
      <c r="AE299" s="254">
        <f t="shared" si="42"/>
      </c>
    </row>
    <row r="300" spans="1:31" ht="13.5">
      <c r="A300" s="60">
        <v>275</v>
      </c>
      <c r="B300">
        <f>B299</f>
        <v>91</v>
      </c>
      <c r="C300" s="60">
        <f t="shared" si="41"/>
        <v>2</v>
      </c>
      <c r="D300" s="245">
        <f>VLOOKUP($B300,'参加申込一覧表(様式A-3)'!$B$68:$AK$267,D$23,FALSE)</f>
        <v>0</v>
      </c>
      <c r="E300" s="246">
        <f>IF(AE300="","",COUNTIF(AE$26:AE300,E$24))</f>
      </c>
      <c r="G300" s="73">
        <f>VLOOKUP($B300,'参加申込一覧表(様式A-3)'!$B$68:$AK$267,G$23,FALSE)</f>
        <v>0</v>
      </c>
      <c r="H300" s="60">
        <f t="shared" si="36"/>
      </c>
      <c r="I300" s="81">
        <f>VLOOKUP($B300,'参加申込一覧表(様式A-3)'!$B$68:$AK$267,I$23,FALSE)</f>
      </c>
      <c r="K300" s="73">
        <f>VLOOKUP($B300,'参加申込一覧表(様式A-3)'!$B$68:$AK$267,K$23,FALSE)</f>
        <v>0</v>
      </c>
      <c r="L300" s="81" t="str">
        <f>VLOOKUP($B300,'参加申込一覧表(様式A-3)'!$B$68:$AK$267,L$23,FALSE)</f>
        <v>・</v>
      </c>
      <c r="M300" s="81" t="str">
        <f>VLOOKUP($B300,'参加申込一覧表(様式A-3)'!$B$68:$AK$267,M$23,FALSE)</f>
        <v>・</v>
      </c>
      <c r="N300" s="81" t="str">
        <f>VLOOKUP($B300,'参加申込一覧表(様式A-3)'!$B$68:$AK$267,N$23,FALSE)</f>
        <v>・</v>
      </c>
      <c r="Q300" s="73">
        <f>VLOOKUP($B300,'参加申込一覧表(様式A-3)'!$B$68:$AK$267,Q$23,FALSE)</f>
      </c>
      <c r="R300" s="81" t="str">
        <f>VLOOKUP($B300,'参加申込一覧表(様式A-3)'!$B$68:$AK$267,R$23,FALSE)</f>
        <v>　</v>
      </c>
      <c r="S300" s="81" t="str">
        <f>VLOOKUP($B300,'参加申込一覧表(様式A-3)'!$B$68:$AK$267,S$23,FALSE)</f>
        <v>　</v>
      </c>
      <c r="U300" s="83">
        <f>'参加申込一覧表(様式A-3)'!J$60</f>
      </c>
      <c r="V300" s="60">
        <v>30</v>
      </c>
      <c r="W300" s="73">
        <f>VLOOKUP($B300,'参加申込一覧表(様式A-3)'!$B$68:$AK$267,W$23,FALSE)</f>
        <v>0</v>
      </c>
      <c r="X300" s="60">
        <f t="shared" si="37"/>
        <v>12</v>
      </c>
      <c r="Y300" s="60">
        <f t="shared" si="38"/>
      </c>
      <c r="AC300" s="60">
        <f t="shared" si="39"/>
        <v>0</v>
      </c>
      <c r="AD300" s="60">
        <f t="shared" si="40"/>
        <v>0</v>
      </c>
      <c r="AE300" s="254">
        <f t="shared" si="42"/>
      </c>
    </row>
    <row r="301" spans="1:31" ht="13.5">
      <c r="A301" s="60">
        <v>276</v>
      </c>
      <c r="B301">
        <f>B298+1</f>
        <v>92</v>
      </c>
      <c r="C301" s="60">
        <f t="shared" si="41"/>
        <v>3</v>
      </c>
      <c r="D301" s="245">
        <f>VLOOKUP($B301,'参加申込一覧表(様式A-3)'!$B$68:$AK$267,D$24,FALSE)</f>
        <v>0</v>
      </c>
      <c r="E301" s="246">
        <f>IF(AE301="","",COUNTIF(AE$26:AE301,E$24))</f>
      </c>
      <c r="G301" s="73">
        <f>VLOOKUP($B301,'参加申込一覧表(様式A-3)'!$B$68:$AK$267,G$24,FALSE)</f>
        <v>0</v>
      </c>
      <c r="H301" s="60">
        <f t="shared" si="36"/>
      </c>
      <c r="I301" s="81">
        <f>VLOOKUP($B301,'参加申込一覧表(様式A-3)'!$B$68:$AK$267,I$24,FALSE)</f>
      </c>
      <c r="K301" s="73">
        <f>VLOOKUP($B301,'参加申込一覧表(様式A-3)'!$B$68:$AK$267,K$24,FALSE)</f>
        <v>0</v>
      </c>
      <c r="L301" s="81" t="str">
        <f>VLOOKUP($B301,'参加申込一覧表(様式A-3)'!$B$68:$AK$267,L$24,FALSE)</f>
        <v>・</v>
      </c>
      <c r="M301" s="81" t="str">
        <f>VLOOKUP($B301,'参加申込一覧表(様式A-3)'!$B$68:$AK$267,M$24,FALSE)</f>
        <v>・</v>
      </c>
      <c r="N301" s="81" t="str">
        <f>VLOOKUP($B301,'参加申込一覧表(様式A-3)'!$B$68:$AK$267,N$24,FALSE)</f>
        <v>・</v>
      </c>
      <c r="Q301" s="73">
        <f>VLOOKUP($B301,'参加申込一覧表(様式A-3)'!$B$68:$AK$267,Q$24,FALSE)</f>
      </c>
      <c r="R301" s="81" t="str">
        <f>VLOOKUP($B301,'参加申込一覧表(様式A-3)'!$B$68:$AK$267,R$24,FALSE)</f>
        <v>　</v>
      </c>
      <c r="S301" s="81" t="str">
        <f>VLOOKUP($B301,'参加申込一覧表(様式A-3)'!$B$68:$AK$267,S$24,FALSE)</f>
        <v>　</v>
      </c>
      <c r="U301" s="83">
        <f>'参加申込一覧表(様式A-3)'!J$60</f>
      </c>
      <c r="V301" s="60">
        <v>30</v>
      </c>
      <c r="W301" s="73">
        <f>VLOOKUP($B301,'参加申込一覧表(様式A-3)'!$B$68:$AK$267,W$24,FALSE)</f>
        <v>0</v>
      </c>
      <c r="X301" s="60">
        <f t="shared" si="37"/>
        <v>12</v>
      </c>
      <c r="Y301" s="60">
        <f t="shared" si="38"/>
      </c>
      <c r="AC301" s="60">
        <f t="shared" si="39"/>
        <v>0</v>
      </c>
      <c r="AD301" s="60">
        <f t="shared" si="40"/>
        <v>0</v>
      </c>
      <c r="AE301" s="254">
        <f t="shared" si="42"/>
      </c>
    </row>
    <row r="302" spans="1:31" ht="13.5">
      <c r="A302" s="60">
        <v>277</v>
      </c>
      <c r="B302">
        <f>B301</f>
        <v>92</v>
      </c>
      <c r="C302" s="60">
        <f t="shared" si="41"/>
        <v>1</v>
      </c>
      <c r="D302" s="245">
        <f>VLOOKUP($B302,'参加申込一覧表(様式A-3)'!$B$68:$AK$267,D$22,FALSE)</f>
        <v>0</v>
      </c>
      <c r="E302" s="246">
        <f>IF(AE302="","",COUNTIF(AE$26:AE302,E$24))</f>
      </c>
      <c r="G302" s="73">
        <f>VLOOKUP($B302,'参加申込一覧表(様式A-3)'!$B$68:$AK$267,G$22,FALSE)</f>
        <v>0</v>
      </c>
      <c r="H302" s="60">
        <f t="shared" si="36"/>
      </c>
      <c r="I302" s="81">
        <f>VLOOKUP($B302,'参加申込一覧表(様式A-3)'!$B$68:$AK$267,I$22,FALSE)</f>
      </c>
      <c r="K302" s="73">
        <f>VLOOKUP($B302,'参加申込一覧表(様式A-3)'!$B$68:$AK$267,K$22,FALSE)</f>
        <v>0</v>
      </c>
      <c r="L302" s="81" t="str">
        <f>VLOOKUP($B302,'参加申込一覧表(様式A-3)'!$B$68:$AK$267,L$22,FALSE)</f>
        <v>・</v>
      </c>
      <c r="M302" s="81" t="str">
        <f>VLOOKUP($B302,'参加申込一覧表(様式A-3)'!$B$68:$AK$267,M$22,FALSE)</f>
        <v>・</v>
      </c>
      <c r="N302" s="81" t="str">
        <f>VLOOKUP($B302,'参加申込一覧表(様式A-3)'!$B$68:$AK$267,N$22,FALSE)</f>
        <v>・</v>
      </c>
      <c r="Q302" s="73">
        <f>VLOOKUP($B302,'参加申込一覧表(様式A-3)'!$B$68:$AK$267,$Q$22,FALSE)</f>
      </c>
      <c r="R302" s="81" t="str">
        <f>VLOOKUP($B302,'参加申込一覧表(様式A-3)'!$B$68:$AK$267,R$22,FALSE)</f>
        <v>　</v>
      </c>
      <c r="S302" s="81" t="str">
        <f>VLOOKUP($B302,'参加申込一覧表(様式A-3)'!$B$68:$AK$267,S$22,FALSE)</f>
        <v>　</v>
      </c>
      <c r="U302" s="83">
        <f>'参加申込一覧表(様式A-3)'!J$60</f>
      </c>
      <c r="V302" s="60">
        <v>30</v>
      </c>
      <c r="W302" s="73">
        <f>VLOOKUP($B302,'参加申込一覧表(様式A-3)'!$B$68:$AK$267,W$22,FALSE)</f>
        <v>0</v>
      </c>
      <c r="X302" s="60">
        <f t="shared" si="37"/>
        <v>12</v>
      </c>
      <c r="Y302" s="60">
        <f t="shared" si="38"/>
      </c>
      <c r="AC302" s="60">
        <f t="shared" si="39"/>
        <v>0</v>
      </c>
      <c r="AD302" s="60">
        <f t="shared" si="40"/>
        <v>0</v>
      </c>
      <c r="AE302" s="254">
        <f t="shared" si="42"/>
      </c>
    </row>
    <row r="303" spans="1:31" ht="13.5">
      <c r="A303" s="60">
        <v>278</v>
      </c>
      <c r="B303">
        <f>B302</f>
        <v>92</v>
      </c>
      <c r="C303" s="60">
        <f t="shared" si="41"/>
        <v>2</v>
      </c>
      <c r="D303" s="245">
        <f>VLOOKUP($B303,'参加申込一覧表(様式A-3)'!$B$68:$AK$267,D$23,FALSE)</f>
        <v>0</v>
      </c>
      <c r="E303" s="246">
        <f>IF(AE303="","",COUNTIF(AE$26:AE303,E$24))</f>
      </c>
      <c r="G303" s="73">
        <f>VLOOKUP($B303,'参加申込一覧表(様式A-3)'!$B$68:$AK$267,G$23,FALSE)</f>
        <v>0</v>
      </c>
      <c r="H303" s="60">
        <f t="shared" si="36"/>
      </c>
      <c r="I303" s="81">
        <f>VLOOKUP($B303,'参加申込一覧表(様式A-3)'!$B$68:$AK$267,I$23,FALSE)</f>
      </c>
      <c r="K303" s="73">
        <f>VLOOKUP($B303,'参加申込一覧表(様式A-3)'!$B$68:$AK$267,K$23,FALSE)</f>
        <v>0</v>
      </c>
      <c r="L303" s="81" t="str">
        <f>VLOOKUP($B303,'参加申込一覧表(様式A-3)'!$B$68:$AK$267,L$23,FALSE)</f>
        <v>・</v>
      </c>
      <c r="M303" s="81" t="str">
        <f>VLOOKUP($B303,'参加申込一覧表(様式A-3)'!$B$68:$AK$267,M$23,FALSE)</f>
        <v>・</v>
      </c>
      <c r="N303" s="81" t="str">
        <f>VLOOKUP($B303,'参加申込一覧表(様式A-3)'!$B$68:$AK$267,N$23,FALSE)</f>
        <v>・</v>
      </c>
      <c r="Q303" s="73">
        <f>VLOOKUP($B303,'参加申込一覧表(様式A-3)'!$B$68:$AK$267,Q$23,FALSE)</f>
      </c>
      <c r="R303" s="81" t="str">
        <f>VLOOKUP($B303,'参加申込一覧表(様式A-3)'!$B$68:$AK$267,R$23,FALSE)</f>
        <v>　</v>
      </c>
      <c r="S303" s="81" t="str">
        <f>VLOOKUP($B303,'参加申込一覧表(様式A-3)'!$B$68:$AK$267,S$23,FALSE)</f>
        <v>　</v>
      </c>
      <c r="U303" s="83">
        <f>'参加申込一覧表(様式A-3)'!J$60</f>
      </c>
      <c r="V303" s="60">
        <v>30</v>
      </c>
      <c r="W303" s="73">
        <f>VLOOKUP($B303,'参加申込一覧表(様式A-3)'!$B$68:$AK$267,W$23,FALSE)</f>
        <v>0</v>
      </c>
      <c r="X303" s="60">
        <f t="shared" si="37"/>
        <v>12</v>
      </c>
      <c r="Y303" s="60">
        <f t="shared" si="38"/>
      </c>
      <c r="AC303" s="60">
        <f t="shared" si="39"/>
        <v>0</v>
      </c>
      <c r="AD303" s="60">
        <f t="shared" si="40"/>
        <v>0</v>
      </c>
      <c r="AE303" s="254">
        <f t="shared" si="42"/>
      </c>
    </row>
    <row r="304" spans="1:31" ht="13.5">
      <c r="A304" s="60">
        <v>279</v>
      </c>
      <c r="B304">
        <f>B301+1</f>
        <v>93</v>
      </c>
      <c r="C304" s="60">
        <f t="shared" si="41"/>
        <v>3</v>
      </c>
      <c r="D304" s="245">
        <f>VLOOKUP($B304,'参加申込一覧表(様式A-3)'!$B$68:$AK$267,D$24,FALSE)</f>
        <v>0</v>
      </c>
      <c r="E304" s="246">
        <f>IF(AE304="","",COUNTIF(AE$26:AE304,E$24))</f>
      </c>
      <c r="G304" s="73">
        <f>VLOOKUP($B304,'参加申込一覧表(様式A-3)'!$B$68:$AK$267,G$24,FALSE)</f>
        <v>0</v>
      </c>
      <c r="H304" s="60">
        <f t="shared" si="36"/>
      </c>
      <c r="I304" s="81">
        <f>VLOOKUP($B304,'参加申込一覧表(様式A-3)'!$B$68:$AK$267,I$24,FALSE)</f>
      </c>
      <c r="K304" s="73">
        <f>VLOOKUP($B304,'参加申込一覧表(様式A-3)'!$B$68:$AK$267,K$24,FALSE)</f>
        <v>0</v>
      </c>
      <c r="L304" s="81" t="str">
        <f>VLOOKUP($B304,'参加申込一覧表(様式A-3)'!$B$68:$AK$267,L$24,FALSE)</f>
        <v>・</v>
      </c>
      <c r="M304" s="81" t="str">
        <f>VLOOKUP($B304,'参加申込一覧表(様式A-3)'!$B$68:$AK$267,M$24,FALSE)</f>
        <v>・</v>
      </c>
      <c r="N304" s="81" t="str">
        <f>VLOOKUP($B304,'参加申込一覧表(様式A-3)'!$B$68:$AK$267,N$24,FALSE)</f>
        <v>・</v>
      </c>
      <c r="Q304" s="73">
        <f>VLOOKUP($B304,'参加申込一覧表(様式A-3)'!$B$68:$AK$267,Q$24,FALSE)</f>
      </c>
      <c r="R304" s="81" t="str">
        <f>VLOOKUP($B304,'参加申込一覧表(様式A-3)'!$B$68:$AK$267,R$24,FALSE)</f>
        <v>　</v>
      </c>
      <c r="S304" s="81" t="str">
        <f>VLOOKUP($B304,'参加申込一覧表(様式A-3)'!$B$68:$AK$267,S$24,FALSE)</f>
        <v>　</v>
      </c>
      <c r="U304" s="83">
        <f>'参加申込一覧表(様式A-3)'!J$60</f>
      </c>
      <c r="V304" s="60">
        <v>30</v>
      </c>
      <c r="W304" s="73">
        <f>VLOOKUP($B304,'参加申込一覧表(様式A-3)'!$B$68:$AK$267,W$24,FALSE)</f>
        <v>0</v>
      </c>
      <c r="X304" s="60">
        <f t="shared" si="37"/>
        <v>12</v>
      </c>
      <c r="Y304" s="60">
        <f t="shared" si="38"/>
      </c>
      <c r="AC304" s="60">
        <f t="shared" si="39"/>
        <v>0</v>
      </c>
      <c r="AD304" s="60">
        <f t="shared" si="40"/>
        <v>0</v>
      </c>
      <c r="AE304" s="254">
        <f t="shared" si="42"/>
      </c>
    </row>
    <row r="305" spans="1:31" ht="13.5">
      <c r="A305" s="60">
        <v>280</v>
      </c>
      <c r="B305">
        <f>B304</f>
        <v>93</v>
      </c>
      <c r="C305" s="60">
        <f t="shared" si="41"/>
        <v>1</v>
      </c>
      <c r="D305" s="245">
        <f>VLOOKUP($B305,'参加申込一覧表(様式A-3)'!$B$68:$AK$267,D$22,FALSE)</f>
        <v>0</v>
      </c>
      <c r="E305" s="246">
        <f>IF(AE305="","",COUNTIF(AE$26:AE305,E$24))</f>
      </c>
      <c r="G305" s="73">
        <f>VLOOKUP($B305,'参加申込一覧表(様式A-3)'!$B$68:$AK$267,G$22,FALSE)</f>
        <v>0</v>
      </c>
      <c r="H305" s="60">
        <f t="shared" si="36"/>
      </c>
      <c r="I305" s="81">
        <f>VLOOKUP($B305,'参加申込一覧表(様式A-3)'!$B$68:$AK$267,I$22,FALSE)</f>
      </c>
      <c r="K305" s="73">
        <f>VLOOKUP($B305,'参加申込一覧表(様式A-3)'!$B$68:$AK$267,K$22,FALSE)</f>
        <v>0</v>
      </c>
      <c r="L305" s="81" t="str">
        <f>VLOOKUP($B305,'参加申込一覧表(様式A-3)'!$B$68:$AK$267,L$22,FALSE)</f>
        <v>・</v>
      </c>
      <c r="M305" s="81" t="str">
        <f>VLOOKUP($B305,'参加申込一覧表(様式A-3)'!$B$68:$AK$267,M$22,FALSE)</f>
        <v>・</v>
      </c>
      <c r="N305" s="81" t="str">
        <f>VLOOKUP($B305,'参加申込一覧表(様式A-3)'!$B$68:$AK$267,N$22,FALSE)</f>
        <v>・</v>
      </c>
      <c r="Q305" s="73">
        <f>VLOOKUP($B305,'参加申込一覧表(様式A-3)'!$B$68:$AK$267,$Q$22,FALSE)</f>
      </c>
      <c r="R305" s="81" t="str">
        <f>VLOOKUP($B305,'参加申込一覧表(様式A-3)'!$B$68:$AK$267,R$22,FALSE)</f>
        <v>　</v>
      </c>
      <c r="S305" s="81" t="str">
        <f>VLOOKUP($B305,'参加申込一覧表(様式A-3)'!$B$68:$AK$267,S$22,FALSE)</f>
        <v>　</v>
      </c>
      <c r="U305" s="83">
        <f>'参加申込一覧表(様式A-3)'!J$60</f>
      </c>
      <c r="V305" s="60">
        <v>30</v>
      </c>
      <c r="W305" s="73">
        <f>VLOOKUP($B305,'参加申込一覧表(様式A-3)'!$B$68:$AK$267,W$22,FALSE)</f>
        <v>0</v>
      </c>
      <c r="X305" s="60">
        <f t="shared" si="37"/>
        <v>12</v>
      </c>
      <c r="Y305" s="60">
        <f t="shared" si="38"/>
      </c>
      <c r="AC305" s="60">
        <f t="shared" si="39"/>
        <v>0</v>
      </c>
      <c r="AD305" s="60">
        <f t="shared" si="40"/>
        <v>0</v>
      </c>
      <c r="AE305" s="254">
        <f t="shared" si="42"/>
      </c>
    </row>
    <row r="306" spans="1:31" ht="13.5">
      <c r="A306" s="60">
        <v>281</v>
      </c>
      <c r="B306">
        <f>B305</f>
        <v>93</v>
      </c>
      <c r="C306" s="60">
        <f t="shared" si="41"/>
        <v>2</v>
      </c>
      <c r="D306" s="245">
        <f>VLOOKUP($B306,'参加申込一覧表(様式A-3)'!$B$68:$AK$267,D$23,FALSE)</f>
        <v>0</v>
      </c>
      <c r="E306" s="246">
        <f>IF(AE306="","",COUNTIF(AE$26:AE306,E$24))</f>
      </c>
      <c r="G306" s="73">
        <f>VLOOKUP($B306,'参加申込一覧表(様式A-3)'!$B$68:$AK$267,G$23,FALSE)</f>
        <v>0</v>
      </c>
      <c r="H306" s="60">
        <f t="shared" si="36"/>
      </c>
      <c r="I306" s="81">
        <f>VLOOKUP($B306,'参加申込一覧表(様式A-3)'!$B$68:$AK$267,I$23,FALSE)</f>
      </c>
      <c r="K306" s="73">
        <f>VLOOKUP($B306,'参加申込一覧表(様式A-3)'!$B$68:$AK$267,K$23,FALSE)</f>
        <v>0</v>
      </c>
      <c r="L306" s="81" t="str">
        <f>VLOOKUP($B306,'参加申込一覧表(様式A-3)'!$B$68:$AK$267,L$23,FALSE)</f>
        <v>・</v>
      </c>
      <c r="M306" s="81" t="str">
        <f>VLOOKUP($B306,'参加申込一覧表(様式A-3)'!$B$68:$AK$267,M$23,FALSE)</f>
        <v>・</v>
      </c>
      <c r="N306" s="81" t="str">
        <f>VLOOKUP($B306,'参加申込一覧表(様式A-3)'!$B$68:$AK$267,N$23,FALSE)</f>
        <v>・</v>
      </c>
      <c r="Q306" s="73">
        <f>VLOOKUP($B306,'参加申込一覧表(様式A-3)'!$B$68:$AK$267,Q$23,FALSE)</f>
      </c>
      <c r="R306" s="81" t="str">
        <f>VLOOKUP($B306,'参加申込一覧表(様式A-3)'!$B$68:$AK$267,R$23,FALSE)</f>
        <v>　</v>
      </c>
      <c r="S306" s="81" t="str">
        <f>VLOOKUP($B306,'参加申込一覧表(様式A-3)'!$B$68:$AK$267,S$23,FALSE)</f>
        <v>　</v>
      </c>
      <c r="U306" s="83">
        <f>'参加申込一覧表(様式A-3)'!J$60</f>
      </c>
      <c r="V306" s="60">
        <v>30</v>
      </c>
      <c r="W306" s="73">
        <f>VLOOKUP($B306,'参加申込一覧表(様式A-3)'!$B$68:$AK$267,W$23,FALSE)</f>
        <v>0</v>
      </c>
      <c r="X306" s="60">
        <f t="shared" si="37"/>
        <v>12</v>
      </c>
      <c r="Y306" s="60">
        <f t="shared" si="38"/>
      </c>
      <c r="AC306" s="60">
        <f t="shared" si="39"/>
        <v>0</v>
      </c>
      <c r="AD306" s="60">
        <f t="shared" si="40"/>
        <v>0</v>
      </c>
      <c r="AE306" s="254">
        <f t="shared" si="42"/>
      </c>
    </row>
    <row r="307" spans="1:31" ht="13.5">
      <c r="A307" s="60">
        <v>282</v>
      </c>
      <c r="B307">
        <f>B304+1</f>
        <v>94</v>
      </c>
      <c r="C307" s="60">
        <f t="shared" si="41"/>
        <v>3</v>
      </c>
      <c r="D307" s="245">
        <f>VLOOKUP($B307,'参加申込一覧表(様式A-3)'!$B$68:$AK$267,D$24,FALSE)</f>
        <v>0</v>
      </c>
      <c r="E307" s="246">
        <f>IF(AE307="","",COUNTIF(AE$26:AE307,E$24))</f>
      </c>
      <c r="G307" s="73">
        <f>VLOOKUP($B307,'参加申込一覧表(様式A-3)'!$B$68:$AK$267,G$24,FALSE)</f>
        <v>0</v>
      </c>
      <c r="H307" s="60">
        <f t="shared" si="36"/>
      </c>
      <c r="I307" s="81">
        <f>VLOOKUP($B307,'参加申込一覧表(様式A-3)'!$B$68:$AK$267,I$24,FALSE)</f>
      </c>
      <c r="K307" s="73">
        <f>VLOOKUP($B307,'参加申込一覧表(様式A-3)'!$B$68:$AK$267,K$24,FALSE)</f>
        <v>0</v>
      </c>
      <c r="L307" s="81" t="str">
        <f>VLOOKUP($B307,'参加申込一覧表(様式A-3)'!$B$68:$AK$267,L$24,FALSE)</f>
        <v>・</v>
      </c>
      <c r="M307" s="81" t="str">
        <f>VLOOKUP($B307,'参加申込一覧表(様式A-3)'!$B$68:$AK$267,M$24,FALSE)</f>
        <v>・</v>
      </c>
      <c r="N307" s="81" t="str">
        <f>VLOOKUP($B307,'参加申込一覧表(様式A-3)'!$B$68:$AK$267,N$24,FALSE)</f>
        <v>・</v>
      </c>
      <c r="Q307" s="73">
        <f>VLOOKUP($B307,'参加申込一覧表(様式A-3)'!$B$68:$AK$267,Q$24,FALSE)</f>
      </c>
      <c r="R307" s="81" t="str">
        <f>VLOOKUP($B307,'参加申込一覧表(様式A-3)'!$B$68:$AK$267,R$24,FALSE)</f>
        <v>　</v>
      </c>
      <c r="S307" s="81" t="str">
        <f>VLOOKUP($B307,'参加申込一覧表(様式A-3)'!$B$68:$AK$267,S$24,FALSE)</f>
        <v>　</v>
      </c>
      <c r="U307" s="83">
        <f>'参加申込一覧表(様式A-3)'!J$60</f>
      </c>
      <c r="V307" s="60">
        <v>30</v>
      </c>
      <c r="W307" s="73">
        <f>VLOOKUP($B307,'参加申込一覧表(様式A-3)'!$B$68:$AK$267,W$24,FALSE)</f>
        <v>0</v>
      </c>
      <c r="X307" s="60">
        <f t="shared" si="37"/>
        <v>12</v>
      </c>
      <c r="Y307" s="60">
        <f t="shared" si="38"/>
      </c>
      <c r="AC307" s="60">
        <f t="shared" si="39"/>
        <v>0</v>
      </c>
      <c r="AD307" s="60">
        <f t="shared" si="40"/>
        <v>0</v>
      </c>
      <c r="AE307" s="254">
        <f t="shared" si="42"/>
      </c>
    </row>
    <row r="308" spans="1:31" ht="13.5">
      <c r="A308" s="60">
        <v>283</v>
      </c>
      <c r="B308">
        <f>B307</f>
        <v>94</v>
      </c>
      <c r="C308" s="60">
        <f t="shared" si="41"/>
        <v>1</v>
      </c>
      <c r="D308" s="245">
        <f>VLOOKUP($B308,'参加申込一覧表(様式A-3)'!$B$68:$AK$267,D$22,FALSE)</f>
        <v>0</v>
      </c>
      <c r="E308" s="246">
        <f>IF(AE308="","",COUNTIF(AE$26:AE308,E$24))</f>
      </c>
      <c r="G308" s="73">
        <f>VLOOKUP($B308,'参加申込一覧表(様式A-3)'!$B$68:$AK$267,G$22,FALSE)</f>
        <v>0</v>
      </c>
      <c r="H308" s="60">
        <f t="shared" si="36"/>
      </c>
      <c r="I308" s="81">
        <f>VLOOKUP($B308,'参加申込一覧表(様式A-3)'!$B$68:$AK$267,I$22,FALSE)</f>
      </c>
      <c r="K308" s="73">
        <f>VLOOKUP($B308,'参加申込一覧表(様式A-3)'!$B$68:$AK$267,K$22,FALSE)</f>
        <v>0</v>
      </c>
      <c r="L308" s="81" t="str">
        <f>VLOOKUP($B308,'参加申込一覧表(様式A-3)'!$B$68:$AK$267,L$22,FALSE)</f>
        <v>・</v>
      </c>
      <c r="M308" s="81" t="str">
        <f>VLOOKUP($B308,'参加申込一覧表(様式A-3)'!$B$68:$AK$267,M$22,FALSE)</f>
        <v>・</v>
      </c>
      <c r="N308" s="81" t="str">
        <f>VLOOKUP($B308,'参加申込一覧表(様式A-3)'!$B$68:$AK$267,N$22,FALSE)</f>
        <v>・</v>
      </c>
      <c r="Q308" s="73">
        <f>VLOOKUP($B308,'参加申込一覧表(様式A-3)'!$B$68:$AK$267,$Q$22,FALSE)</f>
      </c>
      <c r="R308" s="81" t="str">
        <f>VLOOKUP($B308,'参加申込一覧表(様式A-3)'!$B$68:$AK$267,R$22,FALSE)</f>
        <v>　</v>
      </c>
      <c r="S308" s="81" t="str">
        <f>VLOOKUP($B308,'参加申込一覧表(様式A-3)'!$B$68:$AK$267,S$22,FALSE)</f>
        <v>　</v>
      </c>
      <c r="U308" s="83">
        <f>'参加申込一覧表(様式A-3)'!J$60</f>
      </c>
      <c r="V308" s="60">
        <v>30</v>
      </c>
      <c r="W308" s="73">
        <f>VLOOKUP($B308,'参加申込一覧表(様式A-3)'!$B$68:$AK$267,W$22,FALSE)</f>
        <v>0</v>
      </c>
      <c r="X308" s="60">
        <f t="shared" si="37"/>
        <v>12</v>
      </c>
      <c r="Y308" s="60">
        <f t="shared" si="38"/>
      </c>
      <c r="AC308" s="60">
        <f t="shared" si="39"/>
        <v>0</v>
      </c>
      <c r="AD308" s="60">
        <f t="shared" si="40"/>
        <v>0</v>
      </c>
      <c r="AE308" s="254">
        <f t="shared" si="42"/>
      </c>
    </row>
    <row r="309" spans="1:31" ht="13.5">
      <c r="A309" s="60">
        <v>284</v>
      </c>
      <c r="B309">
        <f>B308</f>
        <v>94</v>
      </c>
      <c r="C309" s="60">
        <f t="shared" si="41"/>
        <v>2</v>
      </c>
      <c r="D309" s="245">
        <f>VLOOKUP($B309,'参加申込一覧表(様式A-3)'!$B$68:$AK$267,D$23,FALSE)</f>
        <v>0</v>
      </c>
      <c r="E309" s="246">
        <f>IF(AE309="","",COUNTIF(AE$26:AE309,E$24))</f>
      </c>
      <c r="G309" s="73">
        <f>VLOOKUP($B309,'参加申込一覧表(様式A-3)'!$B$68:$AK$267,G$23,FALSE)</f>
        <v>0</v>
      </c>
      <c r="H309" s="60">
        <f t="shared" si="36"/>
      </c>
      <c r="I309" s="81">
        <f>VLOOKUP($B309,'参加申込一覧表(様式A-3)'!$B$68:$AK$267,I$23,FALSE)</f>
      </c>
      <c r="K309" s="73">
        <f>VLOOKUP($B309,'参加申込一覧表(様式A-3)'!$B$68:$AK$267,K$23,FALSE)</f>
        <v>0</v>
      </c>
      <c r="L309" s="81" t="str">
        <f>VLOOKUP($B309,'参加申込一覧表(様式A-3)'!$B$68:$AK$267,L$23,FALSE)</f>
        <v>・</v>
      </c>
      <c r="M309" s="81" t="str">
        <f>VLOOKUP($B309,'参加申込一覧表(様式A-3)'!$B$68:$AK$267,M$23,FALSE)</f>
        <v>・</v>
      </c>
      <c r="N309" s="81" t="str">
        <f>VLOOKUP($B309,'参加申込一覧表(様式A-3)'!$B$68:$AK$267,N$23,FALSE)</f>
        <v>・</v>
      </c>
      <c r="Q309" s="73">
        <f>VLOOKUP($B309,'参加申込一覧表(様式A-3)'!$B$68:$AK$267,Q$23,FALSE)</f>
      </c>
      <c r="R309" s="81" t="str">
        <f>VLOOKUP($B309,'参加申込一覧表(様式A-3)'!$B$68:$AK$267,R$23,FALSE)</f>
        <v>　</v>
      </c>
      <c r="S309" s="81" t="str">
        <f>VLOOKUP($B309,'参加申込一覧表(様式A-3)'!$B$68:$AK$267,S$23,FALSE)</f>
        <v>　</v>
      </c>
      <c r="U309" s="83">
        <f>'参加申込一覧表(様式A-3)'!J$60</f>
      </c>
      <c r="V309" s="60">
        <v>30</v>
      </c>
      <c r="W309" s="73">
        <f>VLOOKUP($B309,'参加申込一覧表(様式A-3)'!$B$68:$AK$267,W$23,FALSE)</f>
        <v>0</v>
      </c>
      <c r="X309" s="60">
        <f t="shared" si="37"/>
        <v>12</v>
      </c>
      <c r="Y309" s="60">
        <f t="shared" si="38"/>
      </c>
      <c r="AC309" s="60">
        <f t="shared" si="39"/>
        <v>0</v>
      </c>
      <c r="AD309" s="60">
        <f t="shared" si="40"/>
        <v>0</v>
      </c>
      <c r="AE309" s="254">
        <f t="shared" si="42"/>
      </c>
    </row>
    <row r="310" spans="1:31" ht="13.5">
      <c r="A310" s="60">
        <v>285</v>
      </c>
      <c r="B310">
        <f>B307+1</f>
        <v>95</v>
      </c>
      <c r="C310" s="60">
        <f t="shared" si="41"/>
        <v>3</v>
      </c>
      <c r="D310" s="245">
        <f>VLOOKUP($B310,'参加申込一覧表(様式A-3)'!$B$68:$AK$267,D$24,FALSE)</f>
        <v>0</v>
      </c>
      <c r="E310" s="246">
        <f>IF(AE310="","",COUNTIF(AE$26:AE310,E$24))</f>
      </c>
      <c r="G310" s="73">
        <f>VLOOKUP($B310,'参加申込一覧表(様式A-3)'!$B$68:$AK$267,G$24,FALSE)</f>
        <v>0</v>
      </c>
      <c r="H310" s="60">
        <f t="shared" si="36"/>
      </c>
      <c r="I310" s="81">
        <f>VLOOKUP($B310,'参加申込一覧表(様式A-3)'!$B$68:$AK$267,I$24,FALSE)</f>
      </c>
      <c r="K310" s="73">
        <f>VLOOKUP($B310,'参加申込一覧表(様式A-3)'!$B$68:$AK$267,K$24,FALSE)</f>
        <v>0</v>
      </c>
      <c r="L310" s="81" t="str">
        <f>VLOOKUP($B310,'参加申込一覧表(様式A-3)'!$B$68:$AK$267,L$24,FALSE)</f>
        <v>・</v>
      </c>
      <c r="M310" s="81" t="str">
        <f>VLOOKUP($B310,'参加申込一覧表(様式A-3)'!$B$68:$AK$267,M$24,FALSE)</f>
        <v>・</v>
      </c>
      <c r="N310" s="81" t="str">
        <f>VLOOKUP($B310,'参加申込一覧表(様式A-3)'!$B$68:$AK$267,N$24,FALSE)</f>
        <v>・</v>
      </c>
      <c r="Q310" s="73">
        <f>VLOOKUP($B310,'参加申込一覧表(様式A-3)'!$B$68:$AK$267,Q$24,FALSE)</f>
      </c>
      <c r="R310" s="81" t="str">
        <f>VLOOKUP($B310,'参加申込一覧表(様式A-3)'!$B$68:$AK$267,R$24,FALSE)</f>
        <v>　</v>
      </c>
      <c r="S310" s="81" t="str">
        <f>VLOOKUP($B310,'参加申込一覧表(様式A-3)'!$B$68:$AK$267,S$24,FALSE)</f>
        <v>　</v>
      </c>
      <c r="U310" s="83">
        <f>'参加申込一覧表(様式A-3)'!J$60</f>
      </c>
      <c r="V310" s="60">
        <v>30</v>
      </c>
      <c r="W310" s="73">
        <f>VLOOKUP($B310,'参加申込一覧表(様式A-3)'!$B$68:$AK$267,W$24,FALSE)</f>
        <v>0</v>
      </c>
      <c r="X310" s="60">
        <f t="shared" si="37"/>
        <v>12</v>
      </c>
      <c r="Y310" s="60">
        <f t="shared" si="38"/>
      </c>
      <c r="AC310" s="60">
        <f t="shared" si="39"/>
        <v>0</v>
      </c>
      <c r="AD310" s="60">
        <f t="shared" si="40"/>
        <v>0</v>
      </c>
      <c r="AE310" s="254">
        <f t="shared" si="42"/>
      </c>
    </row>
    <row r="311" spans="1:31" ht="13.5">
      <c r="A311" s="60">
        <v>286</v>
      </c>
      <c r="B311">
        <f>B310</f>
        <v>95</v>
      </c>
      <c r="C311" s="60">
        <f t="shared" si="41"/>
        <v>1</v>
      </c>
      <c r="D311" s="245">
        <f>VLOOKUP($B311,'参加申込一覧表(様式A-3)'!$B$68:$AK$267,D$22,FALSE)</f>
        <v>0</v>
      </c>
      <c r="E311" s="246">
        <f>IF(AE311="","",COUNTIF(AE$26:AE311,E$24))</f>
      </c>
      <c r="G311" s="73">
        <f>VLOOKUP($B311,'参加申込一覧表(様式A-3)'!$B$68:$AK$267,G$22,FALSE)</f>
        <v>0</v>
      </c>
      <c r="H311" s="60">
        <f t="shared" si="36"/>
      </c>
      <c r="I311" s="81">
        <f>VLOOKUP($B311,'参加申込一覧表(様式A-3)'!$B$68:$AK$267,I$22,FALSE)</f>
      </c>
      <c r="K311" s="73">
        <f>VLOOKUP($B311,'参加申込一覧表(様式A-3)'!$B$68:$AK$267,K$22,FALSE)</f>
        <v>0</v>
      </c>
      <c r="L311" s="81" t="str">
        <f>VLOOKUP($B311,'参加申込一覧表(様式A-3)'!$B$68:$AK$267,L$22,FALSE)</f>
        <v>・</v>
      </c>
      <c r="M311" s="81" t="str">
        <f>VLOOKUP($B311,'参加申込一覧表(様式A-3)'!$B$68:$AK$267,M$22,FALSE)</f>
        <v>・</v>
      </c>
      <c r="N311" s="81" t="str">
        <f>VLOOKUP($B311,'参加申込一覧表(様式A-3)'!$B$68:$AK$267,N$22,FALSE)</f>
        <v>・</v>
      </c>
      <c r="Q311" s="73">
        <f>VLOOKUP($B311,'参加申込一覧表(様式A-3)'!$B$68:$AK$267,$Q$22,FALSE)</f>
      </c>
      <c r="R311" s="81" t="str">
        <f>VLOOKUP($B311,'参加申込一覧表(様式A-3)'!$B$68:$AK$267,R$22,FALSE)</f>
        <v>　</v>
      </c>
      <c r="S311" s="81" t="str">
        <f>VLOOKUP($B311,'参加申込一覧表(様式A-3)'!$B$68:$AK$267,S$22,FALSE)</f>
        <v>　</v>
      </c>
      <c r="U311" s="83">
        <f>'参加申込一覧表(様式A-3)'!J$60</f>
      </c>
      <c r="V311" s="60">
        <v>30</v>
      </c>
      <c r="W311" s="73">
        <f>VLOOKUP($B311,'参加申込一覧表(様式A-3)'!$B$68:$AK$267,W$22,FALSE)</f>
        <v>0</v>
      </c>
      <c r="X311" s="60">
        <f t="shared" si="37"/>
        <v>12</v>
      </c>
      <c r="Y311" s="60">
        <f t="shared" si="38"/>
      </c>
      <c r="AC311" s="60">
        <f t="shared" si="39"/>
        <v>0</v>
      </c>
      <c r="AD311" s="60">
        <f t="shared" si="40"/>
        <v>0</v>
      </c>
      <c r="AE311" s="254">
        <f t="shared" si="42"/>
      </c>
    </row>
    <row r="312" spans="1:31" ht="13.5">
      <c r="A312" s="60">
        <v>287</v>
      </c>
      <c r="B312">
        <f>B311</f>
        <v>95</v>
      </c>
      <c r="C312" s="60">
        <f t="shared" si="41"/>
        <v>2</v>
      </c>
      <c r="D312" s="245">
        <f>VLOOKUP($B312,'参加申込一覧表(様式A-3)'!$B$68:$AK$267,D$23,FALSE)</f>
        <v>0</v>
      </c>
      <c r="E312" s="246">
        <f>IF(AE312="","",COUNTIF(AE$26:AE312,E$24))</f>
      </c>
      <c r="G312" s="73">
        <f>VLOOKUP($B312,'参加申込一覧表(様式A-3)'!$B$68:$AK$267,G$23,FALSE)</f>
        <v>0</v>
      </c>
      <c r="H312" s="60">
        <f t="shared" si="36"/>
      </c>
      <c r="I312" s="81">
        <f>VLOOKUP($B312,'参加申込一覧表(様式A-3)'!$B$68:$AK$267,I$23,FALSE)</f>
      </c>
      <c r="K312" s="73">
        <f>VLOOKUP($B312,'参加申込一覧表(様式A-3)'!$B$68:$AK$267,K$23,FALSE)</f>
        <v>0</v>
      </c>
      <c r="L312" s="81" t="str">
        <f>VLOOKUP($B312,'参加申込一覧表(様式A-3)'!$B$68:$AK$267,L$23,FALSE)</f>
        <v>・</v>
      </c>
      <c r="M312" s="81" t="str">
        <f>VLOOKUP($B312,'参加申込一覧表(様式A-3)'!$B$68:$AK$267,M$23,FALSE)</f>
        <v>・</v>
      </c>
      <c r="N312" s="81" t="str">
        <f>VLOOKUP($B312,'参加申込一覧表(様式A-3)'!$B$68:$AK$267,N$23,FALSE)</f>
        <v>・</v>
      </c>
      <c r="Q312" s="73">
        <f>VLOOKUP($B312,'参加申込一覧表(様式A-3)'!$B$68:$AK$267,Q$23,FALSE)</f>
      </c>
      <c r="R312" s="81" t="str">
        <f>VLOOKUP($B312,'参加申込一覧表(様式A-3)'!$B$68:$AK$267,R$23,FALSE)</f>
        <v>　</v>
      </c>
      <c r="S312" s="81" t="str">
        <f>VLOOKUP($B312,'参加申込一覧表(様式A-3)'!$B$68:$AK$267,S$23,FALSE)</f>
        <v>　</v>
      </c>
      <c r="U312" s="83">
        <f>'参加申込一覧表(様式A-3)'!J$60</f>
      </c>
      <c r="V312" s="60">
        <v>30</v>
      </c>
      <c r="W312" s="73">
        <f>VLOOKUP($B312,'参加申込一覧表(様式A-3)'!$B$68:$AK$267,W$23,FALSE)</f>
        <v>0</v>
      </c>
      <c r="X312" s="60">
        <f t="shared" si="37"/>
        <v>12</v>
      </c>
      <c r="Y312" s="60">
        <f t="shared" si="38"/>
      </c>
      <c r="AC312" s="60">
        <f t="shared" si="39"/>
        <v>0</v>
      </c>
      <c r="AD312" s="60">
        <f t="shared" si="40"/>
        <v>0</v>
      </c>
      <c r="AE312" s="254">
        <f t="shared" si="42"/>
      </c>
    </row>
    <row r="313" spans="1:31" ht="13.5">
      <c r="A313" s="60">
        <v>288</v>
      </c>
      <c r="B313">
        <f>B310+1</f>
        <v>96</v>
      </c>
      <c r="C313" s="60">
        <f t="shared" si="41"/>
        <v>3</v>
      </c>
      <c r="D313" s="245">
        <f>VLOOKUP($B313,'参加申込一覧表(様式A-3)'!$B$68:$AK$267,D$24,FALSE)</f>
        <v>0</v>
      </c>
      <c r="E313" s="246">
        <f>IF(AE313="","",COUNTIF(AE$26:AE313,E$24))</f>
      </c>
      <c r="G313" s="73">
        <f>VLOOKUP($B313,'参加申込一覧表(様式A-3)'!$B$68:$AK$267,G$24,FALSE)</f>
        <v>0</v>
      </c>
      <c r="H313" s="60">
        <f t="shared" si="36"/>
      </c>
      <c r="I313" s="81">
        <f>VLOOKUP($B313,'参加申込一覧表(様式A-3)'!$B$68:$AK$267,I$24,FALSE)</f>
      </c>
      <c r="K313" s="73">
        <f>VLOOKUP($B313,'参加申込一覧表(様式A-3)'!$B$68:$AK$267,K$24,FALSE)</f>
        <v>0</v>
      </c>
      <c r="L313" s="81" t="str">
        <f>VLOOKUP($B313,'参加申込一覧表(様式A-3)'!$B$68:$AK$267,L$24,FALSE)</f>
        <v>・</v>
      </c>
      <c r="M313" s="81" t="str">
        <f>VLOOKUP($B313,'参加申込一覧表(様式A-3)'!$B$68:$AK$267,M$24,FALSE)</f>
        <v>・</v>
      </c>
      <c r="N313" s="81" t="str">
        <f>VLOOKUP($B313,'参加申込一覧表(様式A-3)'!$B$68:$AK$267,N$24,FALSE)</f>
        <v>・</v>
      </c>
      <c r="Q313" s="73">
        <f>VLOOKUP($B313,'参加申込一覧表(様式A-3)'!$B$68:$AK$267,Q$24,FALSE)</f>
      </c>
      <c r="R313" s="81" t="str">
        <f>VLOOKUP($B313,'参加申込一覧表(様式A-3)'!$B$68:$AK$267,R$24,FALSE)</f>
        <v>　</v>
      </c>
      <c r="S313" s="81" t="str">
        <f>VLOOKUP($B313,'参加申込一覧表(様式A-3)'!$B$68:$AK$267,S$24,FALSE)</f>
        <v>　</v>
      </c>
      <c r="U313" s="83">
        <f>'参加申込一覧表(様式A-3)'!J$60</f>
      </c>
      <c r="V313" s="60">
        <v>30</v>
      </c>
      <c r="W313" s="73">
        <f>VLOOKUP($B313,'参加申込一覧表(様式A-3)'!$B$68:$AK$267,W$24,FALSE)</f>
        <v>0</v>
      </c>
      <c r="X313" s="60">
        <f t="shared" si="37"/>
        <v>12</v>
      </c>
      <c r="Y313" s="60">
        <f t="shared" si="38"/>
      </c>
      <c r="AC313" s="60">
        <f t="shared" si="39"/>
        <v>0</v>
      </c>
      <c r="AD313" s="60">
        <f t="shared" si="40"/>
        <v>0</v>
      </c>
      <c r="AE313" s="254">
        <f t="shared" si="42"/>
      </c>
    </row>
    <row r="314" spans="1:31" ht="13.5">
      <c r="A314" s="60">
        <v>289</v>
      </c>
      <c r="B314">
        <f>B313</f>
        <v>96</v>
      </c>
      <c r="C314" s="60">
        <f t="shared" si="41"/>
        <v>1</v>
      </c>
      <c r="D314" s="245">
        <f>VLOOKUP($B314,'参加申込一覧表(様式A-3)'!$B$68:$AK$267,D$22,FALSE)</f>
        <v>0</v>
      </c>
      <c r="E314" s="246">
        <f>IF(AE314="","",COUNTIF(AE$26:AE314,E$24))</f>
      </c>
      <c r="G314" s="73">
        <f>VLOOKUP($B314,'参加申込一覧表(様式A-3)'!$B$68:$AK$267,G$22,FALSE)</f>
        <v>0</v>
      </c>
      <c r="H314" s="60">
        <f t="shared" si="36"/>
      </c>
      <c r="I314" s="81">
        <f>VLOOKUP($B314,'参加申込一覧表(様式A-3)'!$B$68:$AK$267,I$22,FALSE)</f>
      </c>
      <c r="K314" s="73">
        <f>VLOOKUP($B314,'参加申込一覧表(様式A-3)'!$B$68:$AK$267,K$22,FALSE)</f>
        <v>0</v>
      </c>
      <c r="L314" s="81" t="str">
        <f>VLOOKUP($B314,'参加申込一覧表(様式A-3)'!$B$68:$AK$267,L$22,FALSE)</f>
        <v>・</v>
      </c>
      <c r="M314" s="81" t="str">
        <f>VLOOKUP($B314,'参加申込一覧表(様式A-3)'!$B$68:$AK$267,M$22,FALSE)</f>
        <v>・</v>
      </c>
      <c r="N314" s="81" t="str">
        <f>VLOOKUP($B314,'参加申込一覧表(様式A-3)'!$B$68:$AK$267,N$22,FALSE)</f>
        <v>・</v>
      </c>
      <c r="Q314" s="73">
        <f>VLOOKUP($B314,'参加申込一覧表(様式A-3)'!$B$68:$AK$267,$Q$22,FALSE)</f>
      </c>
      <c r="R314" s="81" t="str">
        <f>VLOOKUP($B314,'参加申込一覧表(様式A-3)'!$B$68:$AK$267,R$22,FALSE)</f>
        <v>　</v>
      </c>
      <c r="S314" s="81" t="str">
        <f>VLOOKUP($B314,'参加申込一覧表(様式A-3)'!$B$68:$AK$267,S$22,FALSE)</f>
        <v>　</v>
      </c>
      <c r="U314" s="83">
        <f>'参加申込一覧表(様式A-3)'!J$60</f>
      </c>
      <c r="V314" s="60">
        <v>30</v>
      </c>
      <c r="W314" s="73">
        <f>VLOOKUP($B314,'参加申込一覧表(様式A-3)'!$B$68:$AK$267,W$22,FALSE)</f>
        <v>0</v>
      </c>
      <c r="X314" s="60">
        <f t="shared" si="37"/>
        <v>12</v>
      </c>
      <c r="Y314" s="60">
        <f t="shared" si="38"/>
      </c>
      <c r="AC314" s="60">
        <f t="shared" si="39"/>
        <v>0</v>
      </c>
      <c r="AD314" s="60">
        <f t="shared" si="40"/>
        <v>0</v>
      </c>
      <c r="AE314" s="254">
        <f t="shared" si="42"/>
      </c>
    </row>
    <row r="315" spans="1:31" ht="13.5">
      <c r="A315" s="60">
        <v>290</v>
      </c>
      <c r="B315">
        <f>B314</f>
        <v>96</v>
      </c>
      <c r="C315" s="60">
        <f t="shared" si="41"/>
        <v>2</v>
      </c>
      <c r="D315" s="245">
        <f>VLOOKUP($B315,'参加申込一覧表(様式A-3)'!$B$68:$AK$267,D$23,FALSE)</f>
        <v>0</v>
      </c>
      <c r="E315" s="246">
        <f>IF(AE315="","",COUNTIF(AE$26:AE315,E$24))</f>
      </c>
      <c r="G315" s="73">
        <f>VLOOKUP($B315,'参加申込一覧表(様式A-3)'!$B$68:$AK$267,G$23,FALSE)</f>
        <v>0</v>
      </c>
      <c r="H315" s="60">
        <f t="shared" si="36"/>
      </c>
      <c r="I315" s="81">
        <f>VLOOKUP($B315,'参加申込一覧表(様式A-3)'!$B$68:$AK$267,I$23,FALSE)</f>
      </c>
      <c r="K315" s="73">
        <f>VLOOKUP($B315,'参加申込一覧表(様式A-3)'!$B$68:$AK$267,K$23,FALSE)</f>
        <v>0</v>
      </c>
      <c r="L315" s="81" t="str">
        <f>VLOOKUP($B315,'参加申込一覧表(様式A-3)'!$B$68:$AK$267,L$23,FALSE)</f>
        <v>・</v>
      </c>
      <c r="M315" s="81" t="str">
        <f>VLOOKUP($B315,'参加申込一覧表(様式A-3)'!$B$68:$AK$267,M$23,FALSE)</f>
        <v>・</v>
      </c>
      <c r="N315" s="81" t="str">
        <f>VLOOKUP($B315,'参加申込一覧表(様式A-3)'!$B$68:$AK$267,N$23,FALSE)</f>
        <v>・</v>
      </c>
      <c r="Q315" s="73">
        <f>VLOOKUP($B315,'参加申込一覧表(様式A-3)'!$B$68:$AK$267,Q$23,FALSE)</f>
      </c>
      <c r="R315" s="81" t="str">
        <f>VLOOKUP($B315,'参加申込一覧表(様式A-3)'!$B$68:$AK$267,R$23,FALSE)</f>
        <v>　</v>
      </c>
      <c r="S315" s="81" t="str">
        <f>VLOOKUP($B315,'参加申込一覧表(様式A-3)'!$B$68:$AK$267,S$23,FALSE)</f>
        <v>　</v>
      </c>
      <c r="U315" s="83">
        <f>'参加申込一覧表(様式A-3)'!J$60</f>
      </c>
      <c r="V315" s="60">
        <v>30</v>
      </c>
      <c r="W315" s="73">
        <f>VLOOKUP($B315,'参加申込一覧表(様式A-3)'!$B$68:$AK$267,W$23,FALSE)</f>
        <v>0</v>
      </c>
      <c r="X315" s="60">
        <f t="shared" si="37"/>
        <v>12</v>
      </c>
      <c r="Y315" s="60">
        <f t="shared" si="38"/>
      </c>
      <c r="AC315" s="60">
        <f t="shared" si="39"/>
        <v>0</v>
      </c>
      <c r="AD315" s="60">
        <f t="shared" si="40"/>
        <v>0</v>
      </c>
      <c r="AE315" s="254">
        <f t="shared" si="42"/>
      </c>
    </row>
    <row r="316" spans="1:31" ht="13.5">
      <c r="A316" s="60">
        <v>291</v>
      </c>
      <c r="B316">
        <f>B313+1</f>
        <v>97</v>
      </c>
      <c r="C316" s="60">
        <f t="shared" si="41"/>
        <v>3</v>
      </c>
      <c r="D316" s="245">
        <f>VLOOKUP($B316,'参加申込一覧表(様式A-3)'!$B$68:$AK$267,D$24,FALSE)</f>
        <v>0</v>
      </c>
      <c r="E316" s="246">
        <f>IF(AE316="","",COUNTIF(AE$26:AE316,E$24))</f>
      </c>
      <c r="G316" s="73">
        <f>VLOOKUP($B316,'参加申込一覧表(様式A-3)'!$B$68:$AK$267,G$24,FALSE)</f>
        <v>0</v>
      </c>
      <c r="H316" s="60">
        <f t="shared" si="36"/>
      </c>
      <c r="I316" s="81">
        <f>VLOOKUP($B316,'参加申込一覧表(様式A-3)'!$B$68:$AK$267,I$24,FALSE)</f>
      </c>
      <c r="K316" s="73">
        <f>VLOOKUP($B316,'参加申込一覧表(様式A-3)'!$B$68:$AK$267,K$24,FALSE)</f>
        <v>0</v>
      </c>
      <c r="L316" s="81" t="str">
        <f>VLOOKUP($B316,'参加申込一覧表(様式A-3)'!$B$68:$AK$267,L$24,FALSE)</f>
        <v>・</v>
      </c>
      <c r="M316" s="81" t="str">
        <f>VLOOKUP($B316,'参加申込一覧表(様式A-3)'!$B$68:$AK$267,M$24,FALSE)</f>
        <v>・</v>
      </c>
      <c r="N316" s="81" t="str">
        <f>VLOOKUP($B316,'参加申込一覧表(様式A-3)'!$B$68:$AK$267,N$24,FALSE)</f>
        <v>・</v>
      </c>
      <c r="Q316" s="73">
        <f>VLOOKUP($B316,'参加申込一覧表(様式A-3)'!$B$68:$AK$267,Q$24,FALSE)</f>
      </c>
      <c r="R316" s="81" t="str">
        <f>VLOOKUP($B316,'参加申込一覧表(様式A-3)'!$B$68:$AK$267,R$24,FALSE)</f>
        <v>　</v>
      </c>
      <c r="S316" s="81" t="str">
        <f>VLOOKUP($B316,'参加申込一覧表(様式A-3)'!$B$68:$AK$267,S$24,FALSE)</f>
        <v>　</v>
      </c>
      <c r="U316" s="83">
        <f>'参加申込一覧表(様式A-3)'!J$60</f>
      </c>
      <c r="V316" s="60">
        <v>30</v>
      </c>
      <c r="W316" s="73">
        <f>VLOOKUP($B316,'参加申込一覧表(様式A-3)'!$B$68:$AK$267,W$24,FALSE)</f>
        <v>0</v>
      </c>
      <c r="X316" s="60">
        <f t="shared" si="37"/>
        <v>12</v>
      </c>
      <c r="Y316" s="60">
        <f t="shared" si="38"/>
      </c>
      <c r="AC316" s="60">
        <f t="shared" si="39"/>
        <v>0</v>
      </c>
      <c r="AD316" s="60">
        <f t="shared" si="40"/>
        <v>0</v>
      </c>
      <c r="AE316" s="254">
        <f t="shared" si="42"/>
      </c>
    </row>
    <row r="317" spans="1:31" ht="13.5">
      <c r="A317" s="60">
        <v>292</v>
      </c>
      <c r="B317">
        <f>B316</f>
        <v>97</v>
      </c>
      <c r="C317" s="60">
        <f t="shared" si="41"/>
        <v>1</v>
      </c>
      <c r="D317" s="245">
        <f>VLOOKUP($B317,'参加申込一覧表(様式A-3)'!$B$68:$AK$267,D$22,FALSE)</f>
        <v>0</v>
      </c>
      <c r="E317" s="246">
        <f>IF(AE317="","",COUNTIF(AE$26:AE317,E$24))</f>
      </c>
      <c r="G317" s="73">
        <f>VLOOKUP($B317,'参加申込一覧表(様式A-3)'!$B$68:$AK$267,G$22,FALSE)</f>
        <v>0</v>
      </c>
      <c r="H317" s="60">
        <f t="shared" si="36"/>
      </c>
      <c r="I317" s="81">
        <f>VLOOKUP($B317,'参加申込一覧表(様式A-3)'!$B$68:$AK$267,I$22,FALSE)</f>
      </c>
      <c r="K317" s="73">
        <f>VLOOKUP($B317,'参加申込一覧表(様式A-3)'!$B$68:$AK$267,K$22,FALSE)</f>
        <v>0</v>
      </c>
      <c r="L317" s="81" t="str">
        <f>VLOOKUP($B317,'参加申込一覧表(様式A-3)'!$B$68:$AK$267,L$22,FALSE)</f>
        <v>・</v>
      </c>
      <c r="M317" s="81" t="str">
        <f>VLOOKUP($B317,'参加申込一覧表(様式A-3)'!$B$68:$AK$267,M$22,FALSE)</f>
        <v>・</v>
      </c>
      <c r="N317" s="81" t="str">
        <f>VLOOKUP($B317,'参加申込一覧表(様式A-3)'!$B$68:$AK$267,N$22,FALSE)</f>
        <v>・</v>
      </c>
      <c r="Q317" s="73">
        <f>VLOOKUP($B317,'参加申込一覧表(様式A-3)'!$B$68:$AK$267,$Q$22,FALSE)</f>
      </c>
      <c r="R317" s="81" t="str">
        <f>VLOOKUP($B317,'参加申込一覧表(様式A-3)'!$B$68:$AK$267,R$22,FALSE)</f>
        <v>　</v>
      </c>
      <c r="S317" s="81" t="str">
        <f>VLOOKUP($B317,'参加申込一覧表(様式A-3)'!$B$68:$AK$267,S$22,FALSE)</f>
        <v>　</v>
      </c>
      <c r="U317" s="83">
        <f>'参加申込一覧表(様式A-3)'!J$60</f>
      </c>
      <c r="V317" s="60">
        <v>30</v>
      </c>
      <c r="W317" s="73">
        <f>VLOOKUP($B317,'参加申込一覧表(様式A-3)'!$B$68:$AK$267,W$22,FALSE)</f>
        <v>0</v>
      </c>
      <c r="X317" s="60">
        <f t="shared" si="37"/>
        <v>12</v>
      </c>
      <c r="Y317" s="60">
        <f t="shared" si="38"/>
      </c>
      <c r="AC317" s="60">
        <f t="shared" si="39"/>
        <v>0</v>
      </c>
      <c r="AD317" s="60">
        <f t="shared" si="40"/>
        <v>0</v>
      </c>
      <c r="AE317" s="254">
        <f t="shared" si="42"/>
      </c>
    </row>
    <row r="318" spans="1:31" ht="13.5">
      <c r="A318" s="60">
        <v>293</v>
      </c>
      <c r="B318">
        <f>B317</f>
        <v>97</v>
      </c>
      <c r="C318" s="60">
        <f t="shared" si="41"/>
        <v>2</v>
      </c>
      <c r="D318" s="245">
        <f>VLOOKUP($B318,'参加申込一覧表(様式A-3)'!$B$68:$AK$267,D$23,FALSE)</f>
        <v>0</v>
      </c>
      <c r="E318" s="246">
        <f>IF(AE318="","",COUNTIF(AE$26:AE318,E$24))</f>
      </c>
      <c r="G318" s="73">
        <f>VLOOKUP($B318,'参加申込一覧表(様式A-3)'!$B$68:$AK$267,G$23,FALSE)</f>
        <v>0</v>
      </c>
      <c r="H318" s="60">
        <f t="shared" si="36"/>
      </c>
      <c r="I318" s="81">
        <f>VLOOKUP($B318,'参加申込一覧表(様式A-3)'!$B$68:$AK$267,I$23,FALSE)</f>
      </c>
      <c r="K318" s="73">
        <f>VLOOKUP($B318,'参加申込一覧表(様式A-3)'!$B$68:$AK$267,K$23,FALSE)</f>
        <v>0</v>
      </c>
      <c r="L318" s="81" t="str">
        <f>VLOOKUP($B318,'参加申込一覧表(様式A-3)'!$B$68:$AK$267,L$23,FALSE)</f>
        <v>・</v>
      </c>
      <c r="M318" s="81" t="str">
        <f>VLOOKUP($B318,'参加申込一覧表(様式A-3)'!$B$68:$AK$267,M$23,FALSE)</f>
        <v>・</v>
      </c>
      <c r="N318" s="81" t="str">
        <f>VLOOKUP($B318,'参加申込一覧表(様式A-3)'!$B$68:$AK$267,N$23,FALSE)</f>
        <v>・</v>
      </c>
      <c r="Q318" s="73">
        <f>VLOOKUP($B318,'参加申込一覧表(様式A-3)'!$B$68:$AK$267,Q$23,FALSE)</f>
      </c>
      <c r="R318" s="81" t="str">
        <f>VLOOKUP($B318,'参加申込一覧表(様式A-3)'!$B$68:$AK$267,R$23,FALSE)</f>
        <v>　</v>
      </c>
      <c r="S318" s="81" t="str">
        <f>VLOOKUP($B318,'参加申込一覧表(様式A-3)'!$B$68:$AK$267,S$23,FALSE)</f>
        <v>　</v>
      </c>
      <c r="U318" s="83">
        <f>'参加申込一覧表(様式A-3)'!J$60</f>
      </c>
      <c r="V318" s="60">
        <v>30</v>
      </c>
      <c r="W318" s="73">
        <f>VLOOKUP($B318,'参加申込一覧表(様式A-3)'!$B$68:$AK$267,W$23,FALSE)</f>
        <v>0</v>
      </c>
      <c r="X318" s="60">
        <f t="shared" si="37"/>
        <v>12</v>
      </c>
      <c r="Y318" s="60">
        <f t="shared" si="38"/>
      </c>
      <c r="AC318" s="60">
        <f t="shared" si="39"/>
        <v>0</v>
      </c>
      <c r="AD318" s="60">
        <f t="shared" si="40"/>
        <v>0</v>
      </c>
      <c r="AE318" s="254">
        <f t="shared" si="42"/>
      </c>
    </row>
    <row r="319" spans="1:31" ht="13.5">
      <c r="A319" s="60">
        <v>294</v>
      </c>
      <c r="B319">
        <f>B316+1</f>
        <v>98</v>
      </c>
      <c r="C319" s="60">
        <f t="shared" si="41"/>
        <v>3</v>
      </c>
      <c r="D319" s="245">
        <f>VLOOKUP($B319,'参加申込一覧表(様式A-3)'!$B$68:$AK$267,D$24,FALSE)</f>
        <v>0</v>
      </c>
      <c r="E319" s="246">
        <f>IF(AE319="","",COUNTIF(AE$26:AE319,E$24))</f>
      </c>
      <c r="G319" s="73">
        <f>VLOOKUP($B319,'参加申込一覧表(様式A-3)'!$B$68:$AK$267,G$24,FALSE)</f>
        <v>0</v>
      </c>
      <c r="H319" s="60">
        <f t="shared" si="36"/>
      </c>
      <c r="I319" s="81">
        <f>VLOOKUP($B319,'参加申込一覧表(様式A-3)'!$B$68:$AK$267,I$24,FALSE)</f>
      </c>
      <c r="K319" s="73">
        <f>VLOOKUP($B319,'参加申込一覧表(様式A-3)'!$B$68:$AK$267,K$24,FALSE)</f>
        <v>0</v>
      </c>
      <c r="L319" s="81" t="str">
        <f>VLOOKUP($B319,'参加申込一覧表(様式A-3)'!$B$68:$AK$267,L$24,FALSE)</f>
        <v>・</v>
      </c>
      <c r="M319" s="81" t="str">
        <f>VLOOKUP($B319,'参加申込一覧表(様式A-3)'!$B$68:$AK$267,M$24,FALSE)</f>
        <v>・</v>
      </c>
      <c r="N319" s="81" t="str">
        <f>VLOOKUP($B319,'参加申込一覧表(様式A-3)'!$B$68:$AK$267,N$24,FALSE)</f>
        <v>・</v>
      </c>
      <c r="Q319" s="73">
        <f>VLOOKUP($B319,'参加申込一覧表(様式A-3)'!$B$68:$AK$267,Q$24,FALSE)</f>
      </c>
      <c r="R319" s="81" t="str">
        <f>VLOOKUP($B319,'参加申込一覧表(様式A-3)'!$B$68:$AK$267,R$24,FALSE)</f>
        <v>　</v>
      </c>
      <c r="S319" s="81" t="str">
        <f>VLOOKUP($B319,'参加申込一覧表(様式A-3)'!$B$68:$AK$267,S$24,FALSE)</f>
        <v>　</v>
      </c>
      <c r="U319" s="83">
        <f>'参加申込一覧表(様式A-3)'!J$60</f>
      </c>
      <c r="V319" s="60">
        <v>30</v>
      </c>
      <c r="W319" s="73">
        <f>VLOOKUP($B319,'参加申込一覧表(様式A-3)'!$B$68:$AK$267,W$24,FALSE)</f>
        <v>0</v>
      </c>
      <c r="X319" s="60">
        <f t="shared" si="37"/>
        <v>12</v>
      </c>
      <c r="Y319" s="60">
        <f t="shared" si="38"/>
      </c>
      <c r="AC319" s="60">
        <f t="shared" si="39"/>
        <v>0</v>
      </c>
      <c r="AD319" s="60">
        <f t="shared" si="40"/>
        <v>0</v>
      </c>
      <c r="AE319" s="254">
        <f t="shared" si="42"/>
      </c>
    </row>
    <row r="320" spans="1:31" ht="13.5">
      <c r="A320" s="60">
        <v>295</v>
      </c>
      <c r="B320">
        <f>B319</f>
        <v>98</v>
      </c>
      <c r="C320" s="60">
        <f t="shared" si="41"/>
        <v>1</v>
      </c>
      <c r="D320" s="245">
        <f>VLOOKUP($B320,'参加申込一覧表(様式A-3)'!$B$68:$AK$267,D$22,FALSE)</f>
        <v>0</v>
      </c>
      <c r="E320" s="246">
        <f>IF(AE320="","",COUNTIF(AE$26:AE320,E$24))</f>
      </c>
      <c r="G320" s="73">
        <f>VLOOKUP($B320,'参加申込一覧表(様式A-3)'!$B$68:$AK$267,G$22,FALSE)</f>
        <v>0</v>
      </c>
      <c r="H320" s="60">
        <f t="shared" si="36"/>
      </c>
      <c r="I320" s="81">
        <f>VLOOKUP($B320,'参加申込一覧表(様式A-3)'!$B$68:$AK$267,I$22,FALSE)</f>
      </c>
      <c r="K320" s="73">
        <f>VLOOKUP($B320,'参加申込一覧表(様式A-3)'!$B$68:$AK$267,K$22,FALSE)</f>
        <v>0</v>
      </c>
      <c r="L320" s="81" t="str">
        <f>VLOOKUP($B320,'参加申込一覧表(様式A-3)'!$B$68:$AK$267,L$22,FALSE)</f>
        <v>・</v>
      </c>
      <c r="M320" s="81" t="str">
        <f>VLOOKUP($B320,'参加申込一覧表(様式A-3)'!$B$68:$AK$267,M$22,FALSE)</f>
        <v>・</v>
      </c>
      <c r="N320" s="81" t="str">
        <f>VLOOKUP($B320,'参加申込一覧表(様式A-3)'!$B$68:$AK$267,N$22,FALSE)</f>
        <v>・</v>
      </c>
      <c r="Q320" s="73">
        <f>VLOOKUP($B320,'参加申込一覧表(様式A-3)'!$B$68:$AK$267,$Q$22,FALSE)</f>
      </c>
      <c r="R320" s="81" t="str">
        <f>VLOOKUP($B320,'参加申込一覧表(様式A-3)'!$B$68:$AK$267,R$22,FALSE)</f>
        <v>　</v>
      </c>
      <c r="S320" s="81" t="str">
        <f>VLOOKUP($B320,'参加申込一覧表(様式A-3)'!$B$68:$AK$267,S$22,FALSE)</f>
        <v>　</v>
      </c>
      <c r="U320" s="83">
        <f>'参加申込一覧表(様式A-3)'!J$60</f>
      </c>
      <c r="V320" s="60">
        <v>30</v>
      </c>
      <c r="W320" s="73">
        <f>VLOOKUP($B320,'参加申込一覧表(様式A-3)'!$B$68:$AK$267,W$22,FALSE)</f>
        <v>0</v>
      </c>
      <c r="X320" s="60">
        <f t="shared" si="37"/>
        <v>12</v>
      </c>
      <c r="Y320" s="60">
        <f t="shared" si="38"/>
      </c>
      <c r="AC320" s="60">
        <f t="shared" si="39"/>
        <v>0</v>
      </c>
      <c r="AD320" s="60">
        <f t="shared" si="40"/>
        <v>0</v>
      </c>
      <c r="AE320" s="254">
        <f t="shared" si="42"/>
      </c>
    </row>
    <row r="321" spans="1:31" ht="13.5">
      <c r="A321" s="60">
        <v>296</v>
      </c>
      <c r="B321">
        <f>B320</f>
        <v>98</v>
      </c>
      <c r="C321" s="60">
        <f t="shared" si="41"/>
        <v>2</v>
      </c>
      <c r="D321" s="245">
        <f>VLOOKUP($B321,'参加申込一覧表(様式A-3)'!$B$68:$AK$267,D$23,FALSE)</f>
        <v>0</v>
      </c>
      <c r="E321" s="246">
        <f>IF(AE321="","",COUNTIF(AE$26:AE321,E$24))</f>
      </c>
      <c r="G321" s="73">
        <f>VLOOKUP($B321,'参加申込一覧表(様式A-3)'!$B$68:$AK$267,G$23,FALSE)</f>
        <v>0</v>
      </c>
      <c r="H321" s="60">
        <f t="shared" si="36"/>
      </c>
      <c r="I321" s="81">
        <f>VLOOKUP($B321,'参加申込一覧表(様式A-3)'!$B$68:$AK$267,I$23,FALSE)</f>
      </c>
      <c r="K321" s="73">
        <f>VLOOKUP($B321,'参加申込一覧表(様式A-3)'!$B$68:$AK$267,K$23,FALSE)</f>
        <v>0</v>
      </c>
      <c r="L321" s="81" t="str">
        <f>VLOOKUP($B321,'参加申込一覧表(様式A-3)'!$B$68:$AK$267,L$23,FALSE)</f>
        <v>・</v>
      </c>
      <c r="M321" s="81" t="str">
        <f>VLOOKUP($B321,'参加申込一覧表(様式A-3)'!$B$68:$AK$267,M$23,FALSE)</f>
        <v>・</v>
      </c>
      <c r="N321" s="81" t="str">
        <f>VLOOKUP($B321,'参加申込一覧表(様式A-3)'!$B$68:$AK$267,N$23,FALSE)</f>
        <v>・</v>
      </c>
      <c r="Q321" s="73">
        <f>VLOOKUP($B321,'参加申込一覧表(様式A-3)'!$B$68:$AK$267,Q$23,FALSE)</f>
      </c>
      <c r="R321" s="81" t="str">
        <f>VLOOKUP($B321,'参加申込一覧表(様式A-3)'!$B$68:$AK$267,R$23,FALSE)</f>
        <v>　</v>
      </c>
      <c r="S321" s="81" t="str">
        <f>VLOOKUP($B321,'参加申込一覧表(様式A-3)'!$B$68:$AK$267,S$23,FALSE)</f>
        <v>　</v>
      </c>
      <c r="U321" s="83">
        <f>'参加申込一覧表(様式A-3)'!J$60</f>
      </c>
      <c r="V321" s="60">
        <v>30</v>
      </c>
      <c r="W321" s="73">
        <f>VLOOKUP($B321,'参加申込一覧表(様式A-3)'!$B$68:$AK$267,W$23,FALSE)</f>
        <v>0</v>
      </c>
      <c r="X321" s="60">
        <f t="shared" si="37"/>
        <v>12</v>
      </c>
      <c r="Y321" s="60">
        <f t="shared" si="38"/>
      </c>
      <c r="AC321" s="60">
        <f t="shared" si="39"/>
        <v>0</v>
      </c>
      <c r="AD321" s="60">
        <f t="shared" si="40"/>
        <v>0</v>
      </c>
      <c r="AE321" s="254">
        <f t="shared" si="42"/>
      </c>
    </row>
    <row r="322" spans="1:31" ht="13.5">
      <c r="A322" s="60">
        <v>297</v>
      </c>
      <c r="B322">
        <f>B319+1</f>
        <v>99</v>
      </c>
      <c r="C322" s="60">
        <f t="shared" si="41"/>
        <v>3</v>
      </c>
      <c r="D322" s="245">
        <f>VLOOKUP($B322,'参加申込一覧表(様式A-3)'!$B$68:$AK$267,D$24,FALSE)</f>
        <v>0</v>
      </c>
      <c r="E322" s="246">
        <f>IF(AE322="","",COUNTIF(AE$26:AE322,E$24))</f>
      </c>
      <c r="G322" s="73">
        <f>VLOOKUP($B322,'参加申込一覧表(様式A-3)'!$B$68:$AK$267,G$24,FALSE)</f>
        <v>0</v>
      </c>
      <c r="H322" s="60">
        <f t="shared" si="36"/>
      </c>
      <c r="I322" s="81">
        <f>VLOOKUP($B322,'参加申込一覧表(様式A-3)'!$B$68:$AK$267,I$24,FALSE)</f>
      </c>
      <c r="K322" s="73">
        <f>VLOOKUP($B322,'参加申込一覧表(様式A-3)'!$B$68:$AK$267,K$24,FALSE)</f>
        <v>0</v>
      </c>
      <c r="L322" s="81" t="str">
        <f>VLOOKUP($B322,'参加申込一覧表(様式A-3)'!$B$68:$AK$267,L$24,FALSE)</f>
        <v>・</v>
      </c>
      <c r="M322" s="81" t="str">
        <f>VLOOKUP($B322,'参加申込一覧表(様式A-3)'!$B$68:$AK$267,M$24,FALSE)</f>
        <v>・</v>
      </c>
      <c r="N322" s="81" t="str">
        <f>VLOOKUP($B322,'参加申込一覧表(様式A-3)'!$B$68:$AK$267,N$24,FALSE)</f>
        <v>・</v>
      </c>
      <c r="Q322" s="73">
        <f>VLOOKUP($B322,'参加申込一覧表(様式A-3)'!$B$68:$AK$267,Q$24,FALSE)</f>
      </c>
      <c r="R322" s="81" t="str">
        <f>VLOOKUP($B322,'参加申込一覧表(様式A-3)'!$B$68:$AK$267,R$24,FALSE)</f>
        <v>　</v>
      </c>
      <c r="S322" s="81" t="str">
        <f>VLOOKUP($B322,'参加申込一覧表(様式A-3)'!$B$68:$AK$267,S$24,FALSE)</f>
        <v>　</v>
      </c>
      <c r="U322" s="83">
        <f>'参加申込一覧表(様式A-3)'!J$60</f>
      </c>
      <c r="V322" s="60">
        <v>30</v>
      </c>
      <c r="W322" s="73">
        <f>VLOOKUP($B322,'参加申込一覧表(様式A-3)'!$B$68:$AK$267,W$24,FALSE)</f>
        <v>0</v>
      </c>
      <c r="X322" s="60">
        <f t="shared" si="37"/>
        <v>12</v>
      </c>
      <c r="Y322" s="60">
        <f t="shared" si="38"/>
      </c>
      <c r="AC322" s="60">
        <f t="shared" si="39"/>
        <v>0</v>
      </c>
      <c r="AD322" s="60">
        <f t="shared" si="40"/>
        <v>0</v>
      </c>
      <c r="AE322" s="254">
        <f t="shared" si="42"/>
      </c>
    </row>
    <row r="323" spans="1:31" ht="13.5">
      <c r="A323" s="60">
        <v>298</v>
      </c>
      <c r="B323">
        <f>B322</f>
        <v>99</v>
      </c>
      <c r="C323" s="60">
        <f t="shared" si="41"/>
        <v>1</v>
      </c>
      <c r="D323" s="245">
        <f>VLOOKUP($B323,'参加申込一覧表(様式A-3)'!$B$68:$AK$267,D$22,FALSE)</f>
        <v>0</v>
      </c>
      <c r="E323" s="246">
        <f>IF(AE323="","",COUNTIF(AE$26:AE323,E$24))</f>
      </c>
      <c r="G323" s="73">
        <f>VLOOKUP($B323,'参加申込一覧表(様式A-3)'!$B$68:$AK$267,G$22,FALSE)</f>
        <v>0</v>
      </c>
      <c r="H323" s="60">
        <f t="shared" si="36"/>
      </c>
      <c r="I323" s="81">
        <f>VLOOKUP($B323,'参加申込一覧表(様式A-3)'!$B$68:$AK$267,I$22,FALSE)</f>
      </c>
      <c r="K323" s="73">
        <f>VLOOKUP($B323,'参加申込一覧表(様式A-3)'!$B$68:$AK$267,K$22,FALSE)</f>
        <v>0</v>
      </c>
      <c r="L323" s="81" t="str">
        <f>VLOOKUP($B323,'参加申込一覧表(様式A-3)'!$B$68:$AK$267,L$22,FALSE)</f>
        <v>・</v>
      </c>
      <c r="M323" s="81" t="str">
        <f>VLOOKUP($B323,'参加申込一覧表(様式A-3)'!$B$68:$AK$267,M$22,FALSE)</f>
        <v>・</v>
      </c>
      <c r="N323" s="81" t="str">
        <f>VLOOKUP($B323,'参加申込一覧表(様式A-3)'!$B$68:$AK$267,N$22,FALSE)</f>
        <v>・</v>
      </c>
      <c r="Q323" s="73">
        <f>VLOOKUP($B323,'参加申込一覧表(様式A-3)'!$B$68:$AK$267,$Q$22,FALSE)</f>
      </c>
      <c r="R323" s="81" t="str">
        <f>VLOOKUP($B323,'参加申込一覧表(様式A-3)'!$B$68:$AK$267,R$22,FALSE)</f>
        <v>　</v>
      </c>
      <c r="S323" s="81" t="str">
        <f>VLOOKUP($B323,'参加申込一覧表(様式A-3)'!$B$68:$AK$267,S$22,FALSE)</f>
        <v>　</v>
      </c>
      <c r="U323" s="83">
        <f>'参加申込一覧表(様式A-3)'!J$60</f>
      </c>
      <c r="V323" s="60">
        <v>30</v>
      </c>
      <c r="W323" s="73">
        <f>VLOOKUP($B323,'参加申込一覧表(様式A-3)'!$B$68:$AK$267,W$22,FALSE)</f>
        <v>0</v>
      </c>
      <c r="X323" s="60">
        <f t="shared" si="37"/>
        <v>12</v>
      </c>
      <c r="Y323" s="60">
        <f t="shared" si="38"/>
      </c>
      <c r="AC323" s="60">
        <f t="shared" si="39"/>
        <v>0</v>
      </c>
      <c r="AD323" s="60">
        <f t="shared" si="40"/>
        <v>0</v>
      </c>
      <c r="AE323" s="254">
        <f t="shared" si="42"/>
      </c>
    </row>
    <row r="324" spans="1:31" ht="13.5">
      <c r="A324" s="60">
        <v>299</v>
      </c>
      <c r="B324">
        <f>B323</f>
        <v>99</v>
      </c>
      <c r="C324" s="60">
        <f t="shared" si="41"/>
        <v>2</v>
      </c>
      <c r="D324" s="245">
        <f>VLOOKUP($B324,'参加申込一覧表(様式A-3)'!$B$68:$AK$267,D$23,FALSE)</f>
        <v>0</v>
      </c>
      <c r="E324" s="246">
        <f>IF(AE324="","",COUNTIF(AE$26:AE324,E$24))</f>
      </c>
      <c r="G324" s="73">
        <f>VLOOKUP($B324,'参加申込一覧表(様式A-3)'!$B$68:$AK$267,G$23,FALSE)</f>
        <v>0</v>
      </c>
      <c r="H324" s="60">
        <f t="shared" si="36"/>
      </c>
      <c r="I324" s="81">
        <f>VLOOKUP($B324,'参加申込一覧表(様式A-3)'!$B$68:$AK$267,I$23,FALSE)</f>
      </c>
      <c r="K324" s="73">
        <f>VLOOKUP($B324,'参加申込一覧表(様式A-3)'!$B$68:$AK$267,K$23,FALSE)</f>
        <v>0</v>
      </c>
      <c r="L324" s="81" t="str">
        <f>VLOOKUP($B324,'参加申込一覧表(様式A-3)'!$B$68:$AK$267,L$23,FALSE)</f>
        <v>・</v>
      </c>
      <c r="M324" s="81" t="str">
        <f>VLOOKUP($B324,'参加申込一覧表(様式A-3)'!$B$68:$AK$267,M$23,FALSE)</f>
        <v>・</v>
      </c>
      <c r="N324" s="81" t="str">
        <f>VLOOKUP($B324,'参加申込一覧表(様式A-3)'!$B$68:$AK$267,N$23,FALSE)</f>
        <v>・</v>
      </c>
      <c r="Q324" s="73">
        <f>VLOOKUP($B324,'参加申込一覧表(様式A-3)'!$B$68:$AK$267,Q$23,FALSE)</f>
      </c>
      <c r="R324" s="81" t="str">
        <f>VLOOKUP($B324,'参加申込一覧表(様式A-3)'!$B$68:$AK$267,R$23,FALSE)</f>
        <v>　</v>
      </c>
      <c r="S324" s="81" t="str">
        <f>VLOOKUP($B324,'参加申込一覧表(様式A-3)'!$B$68:$AK$267,S$23,FALSE)</f>
        <v>　</v>
      </c>
      <c r="U324" s="83">
        <f>'参加申込一覧表(様式A-3)'!J$60</f>
      </c>
      <c r="V324" s="60">
        <v>30</v>
      </c>
      <c r="W324" s="73">
        <f>VLOOKUP($B324,'参加申込一覧表(様式A-3)'!$B$68:$AK$267,W$23,FALSE)</f>
        <v>0</v>
      </c>
      <c r="X324" s="60">
        <f t="shared" si="37"/>
        <v>12</v>
      </c>
      <c r="Y324" s="60">
        <f t="shared" si="38"/>
      </c>
      <c r="AC324" s="60">
        <f t="shared" si="39"/>
        <v>0</v>
      </c>
      <c r="AD324" s="60">
        <f t="shared" si="40"/>
        <v>0</v>
      </c>
      <c r="AE324" s="254">
        <f t="shared" si="42"/>
      </c>
    </row>
    <row r="325" spans="1:31" ht="13.5">
      <c r="A325" s="60">
        <v>300</v>
      </c>
      <c r="B325">
        <f>B322+1</f>
        <v>100</v>
      </c>
      <c r="C325" s="60">
        <f t="shared" si="41"/>
        <v>3</v>
      </c>
      <c r="D325" s="245">
        <f>VLOOKUP($B325,'参加申込一覧表(様式A-3)'!$B$68:$AK$267,D$24,FALSE)</f>
        <v>0</v>
      </c>
      <c r="E325" s="246">
        <f>IF(AE325="","",COUNTIF(AE$26:AE325,E$24))</f>
      </c>
      <c r="G325" s="73">
        <f>VLOOKUP($B325,'参加申込一覧表(様式A-3)'!$B$68:$AK$267,G$24,FALSE)</f>
        <v>0</v>
      </c>
      <c r="H325" s="60">
        <f t="shared" si="36"/>
      </c>
      <c r="I325" s="81">
        <f>VLOOKUP($B325,'参加申込一覧表(様式A-3)'!$B$68:$AK$267,I$24,FALSE)</f>
      </c>
      <c r="K325" s="73">
        <f>VLOOKUP($B325,'参加申込一覧表(様式A-3)'!$B$68:$AK$267,K$24,FALSE)</f>
        <v>0</v>
      </c>
      <c r="L325" s="81" t="str">
        <f>VLOOKUP($B325,'参加申込一覧表(様式A-3)'!$B$68:$AK$267,L$24,FALSE)</f>
        <v>・</v>
      </c>
      <c r="M325" s="81" t="str">
        <f>VLOOKUP($B325,'参加申込一覧表(様式A-3)'!$B$68:$AK$267,M$24,FALSE)</f>
        <v>・</v>
      </c>
      <c r="N325" s="81" t="str">
        <f>VLOOKUP($B325,'参加申込一覧表(様式A-3)'!$B$68:$AK$267,N$24,FALSE)</f>
        <v>・</v>
      </c>
      <c r="Q325" s="73">
        <f>VLOOKUP($B325,'参加申込一覧表(様式A-3)'!$B$68:$AK$267,Q$24,FALSE)</f>
      </c>
      <c r="R325" s="81" t="str">
        <f>VLOOKUP($B325,'参加申込一覧表(様式A-3)'!$B$68:$AK$267,R$24,FALSE)</f>
        <v>　</v>
      </c>
      <c r="S325" s="81" t="str">
        <f>VLOOKUP($B325,'参加申込一覧表(様式A-3)'!$B$68:$AK$267,S$24,FALSE)</f>
        <v>　</v>
      </c>
      <c r="U325" s="83">
        <f>'参加申込一覧表(様式A-3)'!J$60</f>
      </c>
      <c r="V325" s="60">
        <v>30</v>
      </c>
      <c r="W325" s="73">
        <f>VLOOKUP($B325,'参加申込一覧表(様式A-3)'!$B$68:$AK$267,W$24,FALSE)</f>
        <v>0</v>
      </c>
      <c r="X325" s="60">
        <f t="shared" si="37"/>
        <v>12</v>
      </c>
      <c r="Y325" s="60">
        <f t="shared" si="38"/>
      </c>
      <c r="AC325" s="60">
        <f t="shared" si="39"/>
        <v>0</v>
      </c>
      <c r="AD325" s="60">
        <f t="shared" si="40"/>
        <v>0</v>
      </c>
      <c r="AE325" s="254">
        <f t="shared" si="42"/>
      </c>
    </row>
    <row r="326" spans="1:31" ht="13.5">
      <c r="A326" s="60">
        <v>301</v>
      </c>
      <c r="B326">
        <f>B325</f>
        <v>100</v>
      </c>
      <c r="C326" s="60">
        <f t="shared" si="41"/>
        <v>1</v>
      </c>
      <c r="D326" s="245">
        <f>VLOOKUP($B326,'参加申込一覧表(様式A-3)'!$B$68:$AK$267,D$22,FALSE)</f>
        <v>0</v>
      </c>
      <c r="E326" s="246">
        <f>IF(AE326="","",COUNTIF(AE$26:AE326,E$24))</f>
      </c>
      <c r="G326" s="73">
        <f>VLOOKUP($B326,'参加申込一覧表(様式A-3)'!$B$68:$AK$267,G$22,FALSE)</f>
        <v>0</v>
      </c>
      <c r="H326" s="60">
        <f t="shared" si="36"/>
      </c>
      <c r="I326" s="81">
        <f>VLOOKUP($B326,'参加申込一覧表(様式A-3)'!$B$68:$AK$267,I$22,FALSE)</f>
      </c>
      <c r="K326" s="73">
        <f>VLOOKUP($B326,'参加申込一覧表(様式A-3)'!$B$68:$AK$267,K$22,FALSE)</f>
        <v>0</v>
      </c>
      <c r="L326" s="81" t="str">
        <f>VLOOKUP($B326,'参加申込一覧表(様式A-3)'!$B$68:$AK$267,L$22,FALSE)</f>
        <v>・</v>
      </c>
      <c r="M326" s="81" t="str">
        <f>VLOOKUP($B326,'参加申込一覧表(様式A-3)'!$B$68:$AK$267,M$22,FALSE)</f>
        <v>・</v>
      </c>
      <c r="N326" s="81" t="str">
        <f>VLOOKUP($B326,'参加申込一覧表(様式A-3)'!$B$68:$AK$267,N$22,FALSE)</f>
        <v>・</v>
      </c>
      <c r="Q326" s="73">
        <f>VLOOKUP($B326,'参加申込一覧表(様式A-3)'!$B$68:$AK$267,$Q$22,FALSE)</f>
      </c>
      <c r="R326" s="81" t="str">
        <f>VLOOKUP($B326,'参加申込一覧表(様式A-3)'!$B$68:$AK$267,R$22,FALSE)</f>
        <v>　</v>
      </c>
      <c r="S326" s="81" t="str">
        <f>VLOOKUP($B326,'参加申込一覧表(様式A-3)'!$B$68:$AK$267,S$22,FALSE)</f>
        <v>　</v>
      </c>
      <c r="U326" s="83">
        <f>'参加申込一覧表(様式A-3)'!J$60</f>
      </c>
      <c r="V326" s="60">
        <v>30</v>
      </c>
      <c r="W326" s="73">
        <f>VLOOKUP($B326,'参加申込一覧表(様式A-3)'!$B$68:$AK$267,W$22,FALSE)</f>
        <v>0</v>
      </c>
      <c r="X326" s="60">
        <f t="shared" si="37"/>
        <v>12</v>
      </c>
      <c r="Y326" s="60">
        <f t="shared" si="38"/>
      </c>
      <c r="AC326" s="60">
        <f t="shared" si="39"/>
        <v>0</v>
      </c>
      <c r="AD326" s="60">
        <f t="shared" si="40"/>
        <v>0</v>
      </c>
      <c r="AE326" s="254">
        <f t="shared" si="42"/>
      </c>
    </row>
    <row r="327" spans="1:31" ht="13.5">
      <c r="A327" s="60">
        <v>302</v>
      </c>
      <c r="B327">
        <f>B326</f>
        <v>100</v>
      </c>
      <c r="C327" s="60">
        <f t="shared" si="41"/>
        <v>2</v>
      </c>
      <c r="D327" s="245">
        <f>VLOOKUP($B327,'参加申込一覧表(様式A-3)'!$B$68:$AK$267,D$23,FALSE)</f>
        <v>0</v>
      </c>
      <c r="E327" s="246">
        <f>IF(AE327="","",COUNTIF(AE$26:AE327,E$24))</f>
      </c>
      <c r="G327" s="73">
        <f>VLOOKUP($B327,'参加申込一覧表(様式A-3)'!$B$68:$AK$267,G$23,FALSE)</f>
        <v>0</v>
      </c>
      <c r="H327" s="60">
        <f t="shared" si="36"/>
      </c>
      <c r="I327" s="81">
        <f>VLOOKUP($B327,'参加申込一覧表(様式A-3)'!$B$68:$AK$267,I$23,FALSE)</f>
      </c>
      <c r="K327" s="73">
        <f>VLOOKUP($B327,'参加申込一覧表(様式A-3)'!$B$68:$AK$267,K$23,FALSE)</f>
        <v>0</v>
      </c>
      <c r="L327" s="81" t="str">
        <f>VLOOKUP($B327,'参加申込一覧表(様式A-3)'!$B$68:$AK$267,L$23,FALSE)</f>
        <v>・</v>
      </c>
      <c r="M327" s="81" t="str">
        <f>VLOOKUP($B327,'参加申込一覧表(様式A-3)'!$B$68:$AK$267,M$23,FALSE)</f>
        <v>・</v>
      </c>
      <c r="N327" s="81" t="str">
        <f>VLOOKUP($B327,'参加申込一覧表(様式A-3)'!$B$68:$AK$267,N$23,FALSE)</f>
        <v>・</v>
      </c>
      <c r="Q327" s="73">
        <f>VLOOKUP($B327,'参加申込一覧表(様式A-3)'!$B$68:$AK$267,Q$23,FALSE)</f>
      </c>
      <c r="R327" s="81" t="str">
        <f>VLOOKUP($B327,'参加申込一覧表(様式A-3)'!$B$68:$AK$267,R$23,FALSE)</f>
        <v>　</v>
      </c>
      <c r="S327" s="81" t="str">
        <f>VLOOKUP($B327,'参加申込一覧表(様式A-3)'!$B$68:$AK$267,S$23,FALSE)</f>
        <v>　</v>
      </c>
      <c r="U327" s="83">
        <f>'参加申込一覧表(様式A-3)'!J$60</f>
      </c>
      <c r="V327" s="60">
        <v>30</v>
      </c>
      <c r="W327" s="73">
        <f>VLOOKUP($B327,'参加申込一覧表(様式A-3)'!$B$68:$AK$267,W$23,FALSE)</f>
        <v>0</v>
      </c>
      <c r="X327" s="60">
        <f t="shared" si="37"/>
        <v>12</v>
      </c>
      <c r="Y327" s="60">
        <f t="shared" si="38"/>
      </c>
      <c r="AC327" s="60">
        <f t="shared" si="39"/>
        <v>0</v>
      </c>
      <c r="AD327" s="60">
        <f t="shared" si="40"/>
        <v>0</v>
      </c>
      <c r="AE327" s="254">
        <f t="shared" si="42"/>
      </c>
    </row>
    <row r="328" spans="1:31" ht="13.5">
      <c r="A328" s="60">
        <v>303</v>
      </c>
      <c r="B328">
        <f>B325+1</f>
        <v>101</v>
      </c>
      <c r="C328" s="60">
        <f t="shared" si="41"/>
        <v>3</v>
      </c>
      <c r="D328" s="245">
        <f>VLOOKUP($B328,'参加申込一覧表(様式A-3)'!$B$68:$AK$267,D$24,FALSE)</f>
        <v>0</v>
      </c>
      <c r="E328" s="246">
        <f>IF(AE328="","",COUNTIF(AE$26:AE328,E$24))</f>
      </c>
      <c r="G328" s="73">
        <f>VLOOKUP($B328,'参加申込一覧表(様式A-3)'!$B$68:$AK$267,G$24,FALSE)</f>
        <v>0</v>
      </c>
      <c r="H328" s="60">
        <f t="shared" si="36"/>
      </c>
      <c r="I328" s="81">
        <f>VLOOKUP($B328,'参加申込一覧表(様式A-3)'!$B$68:$AK$267,I$24,FALSE)</f>
      </c>
      <c r="K328" s="73">
        <f>VLOOKUP($B328,'参加申込一覧表(様式A-3)'!$B$68:$AK$267,K$24,FALSE)</f>
        <v>0</v>
      </c>
      <c r="L328" s="81" t="str">
        <f>VLOOKUP($B328,'参加申込一覧表(様式A-3)'!$B$68:$AK$267,L$24,FALSE)</f>
        <v>・</v>
      </c>
      <c r="M328" s="81" t="str">
        <f>VLOOKUP($B328,'参加申込一覧表(様式A-3)'!$B$68:$AK$267,M$24,FALSE)</f>
        <v>・</v>
      </c>
      <c r="N328" s="81" t="str">
        <f>VLOOKUP($B328,'参加申込一覧表(様式A-3)'!$B$68:$AK$267,N$24,FALSE)</f>
        <v>・</v>
      </c>
      <c r="Q328" s="73">
        <f>VLOOKUP($B328,'参加申込一覧表(様式A-3)'!$B$68:$AK$267,Q$24,FALSE)</f>
      </c>
      <c r="R328" s="81" t="str">
        <f>VLOOKUP($B328,'参加申込一覧表(様式A-3)'!$B$68:$AK$267,R$24,FALSE)</f>
        <v>　</v>
      </c>
      <c r="S328" s="81" t="str">
        <f>VLOOKUP($B328,'参加申込一覧表(様式A-3)'!$B$68:$AK$267,S$24,FALSE)</f>
        <v>　</v>
      </c>
      <c r="U328" s="83">
        <f>'参加申込一覧表(様式A-3)'!J$60</f>
      </c>
      <c r="V328" s="60">
        <v>30</v>
      </c>
      <c r="W328" s="73">
        <f>VLOOKUP($B328,'参加申込一覧表(様式A-3)'!$B$68:$AK$267,W$24,FALSE)</f>
        <v>0</v>
      </c>
      <c r="X328" s="60">
        <f t="shared" si="37"/>
        <v>12</v>
      </c>
      <c r="Y328" s="60">
        <f t="shared" si="38"/>
      </c>
      <c r="AC328" s="60">
        <f t="shared" si="39"/>
        <v>0</v>
      </c>
      <c r="AD328" s="60">
        <f t="shared" si="40"/>
        <v>0</v>
      </c>
      <c r="AE328" s="254">
        <f t="shared" si="42"/>
      </c>
    </row>
    <row r="329" spans="1:31" ht="13.5">
      <c r="A329" s="60">
        <v>304</v>
      </c>
      <c r="B329">
        <f>B328</f>
        <v>101</v>
      </c>
      <c r="C329" s="60">
        <f t="shared" si="41"/>
        <v>1</v>
      </c>
      <c r="D329" s="245">
        <f>VLOOKUP($B329,'参加申込一覧表(様式A-3)'!$B$68:$AK$267,D$22,FALSE)</f>
        <v>0</v>
      </c>
      <c r="E329" s="246">
        <f>IF(AE329="","",COUNTIF(AE$26:AE329,E$24))</f>
      </c>
      <c r="G329" s="73">
        <f>VLOOKUP($B329,'参加申込一覧表(様式A-3)'!$B$68:$AK$267,G$22,FALSE)</f>
        <v>0</v>
      </c>
      <c r="H329" s="60">
        <f t="shared" si="36"/>
      </c>
      <c r="I329" s="81">
        <f>VLOOKUP($B329,'参加申込一覧表(様式A-3)'!$B$68:$AK$267,I$22,FALSE)</f>
      </c>
      <c r="K329" s="73">
        <f>VLOOKUP($B329,'参加申込一覧表(様式A-3)'!$B$68:$AK$267,K$22,FALSE)</f>
        <v>0</v>
      </c>
      <c r="L329" s="81" t="str">
        <f>VLOOKUP($B329,'参加申込一覧表(様式A-3)'!$B$68:$AK$267,L$22,FALSE)</f>
        <v>・</v>
      </c>
      <c r="M329" s="81" t="str">
        <f>VLOOKUP($B329,'参加申込一覧表(様式A-3)'!$B$68:$AK$267,M$22,FALSE)</f>
        <v>・</v>
      </c>
      <c r="N329" s="81" t="str">
        <f>VLOOKUP($B329,'参加申込一覧表(様式A-3)'!$B$68:$AK$267,N$22,FALSE)</f>
        <v>・</v>
      </c>
      <c r="Q329" s="73">
        <f>VLOOKUP($B329,'参加申込一覧表(様式A-3)'!$B$68:$AK$267,$Q$22,FALSE)</f>
      </c>
      <c r="R329" s="81" t="str">
        <f>VLOOKUP($B329,'参加申込一覧表(様式A-3)'!$B$68:$AK$267,R$22,FALSE)</f>
        <v>　</v>
      </c>
      <c r="S329" s="81" t="str">
        <f>VLOOKUP($B329,'参加申込一覧表(様式A-3)'!$B$68:$AK$267,S$22,FALSE)</f>
        <v>　</v>
      </c>
      <c r="U329" s="83">
        <f>'参加申込一覧表(様式A-3)'!J$60</f>
      </c>
      <c r="V329" s="60">
        <v>30</v>
      </c>
      <c r="W329" s="73">
        <f>VLOOKUP($B329,'参加申込一覧表(様式A-3)'!$B$68:$AK$267,W$22,FALSE)</f>
        <v>0</v>
      </c>
      <c r="X329" s="60">
        <f t="shared" si="37"/>
        <v>12</v>
      </c>
      <c r="Y329" s="60">
        <f t="shared" si="38"/>
      </c>
      <c r="AC329" s="60">
        <f t="shared" si="39"/>
        <v>0</v>
      </c>
      <c r="AD329" s="60">
        <f t="shared" si="40"/>
        <v>0</v>
      </c>
      <c r="AE329" s="254">
        <f t="shared" si="42"/>
      </c>
    </row>
    <row r="330" spans="1:31" ht="13.5">
      <c r="A330" s="60">
        <v>305</v>
      </c>
      <c r="B330">
        <f>B329</f>
        <v>101</v>
      </c>
      <c r="C330" s="60">
        <f t="shared" si="41"/>
        <v>2</v>
      </c>
      <c r="D330" s="245">
        <f>VLOOKUP($B330,'参加申込一覧表(様式A-3)'!$B$68:$AK$267,D$23,FALSE)</f>
        <v>0</v>
      </c>
      <c r="E330" s="246">
        <f>IF(AE330="","",COUNTIF(AE$26:AE330,E$24))</f>
      </c>
      <c r="G330" s="73">
        <f>VLOOKUP($B330,'参加申込一覧表(様式A-3)'!$B$68:$AK$267,G$23,FALSE)</f>
        <v>0</v>
      </c>
      <c r="H330" s="60">
        <f t="shared" si="36"/>
      </c>
      <c r="I330" s="81">
        <f>VLOOKUP($B330,'参加申込一覧表(様式A-3)'!$B$68:$AK$267,I$23,FALSE)</f>
      </c>
      <c r="K330" s="73">
        <f>VLOOKUP($B330,'参加申込一覧表(様式A-3)'!$B$68:$AK$267,K$23,FALSE)</f>
        <v>0</v>
      </c>
      <c r="L330" s="81" t="str">
        <f>VLOOKUP($B330,'参加申込一覧表(様式A-3)'!$B$68:$AK$267,L$23,FALSE)</f>
        <v>・</v>
      </c>
      <c r="M330" s="81" t="str">
        <f>VLOOKUP($B330,'参加申込一覧表(様式A-3)'!$B$68:$AK$267,M$23,FALSE)</f>
        <v>・</v>
      </c>
      <c r="N330" s="81" t="str">
        <f>VLOOKUP($B330,'参加申込一覧表(様式A-3)'!$B$68:$AK$267,N$23,FALSE)</f>
        <v>・</v>
      </c>
      <c r="Q330" s="73">
        <f>VLOOKUP($B330,'参加申込一覧表(様式A-3)'!$B$68:$AK$267,Q$23,FALSE)</f>
      </c>
      <c r="R330" s="81" t="str">
        <f>VLOOKUP($B330,'参加申込一覧表(様式A-3)'!$B$68:$AK$267,R$23,FALSE)</f>
        <v>　</v>
      </c>
      <c r="S330" s="81" t="str">
        <f>VLOOKUP($B330,'参加申込一覧表(様式A-3)'!$B$68:$AK$267,S$23,FALSE)</f>
        <v>　</v>
      </c>
      <c r="U330" s="83">
        <f>'参加申込一覧表(様式A-3)'!J$60</f>
      </c>
      <c r="V330" s="60">
        <v>30</v>
      </c>
      <c r="W330" s="73">
        <f>VLOOKUP($B330,'参加申込一覧表(様式A-3)'!$B$68:$AK$267,W$23,FALSE)</f>
        <v>0</v>
      </c>
      <c r="X330" s="60">
        <f t="shared" si="37"/>
        <v>12</v>
      </c>
      <c r="Y330" s="60">
        <f t="shared" si="38"/>
      </c>
      <c r="AC330" s="60">
        <f t="shared" si="39"/>
        <v>0</v>
      </c>
      <c r="AD330" s="60">
        <f t="shared" si="40"/>
        <v>0</v>
      </c>
      <c r="AE330" s="254">
        <f t="shared" si="42"/>
      </c>
    </row>
    <row r="331" spans="1:31" ht="13.5">
      <c r="A331" s="60">
        <v>306</v>
      </c>
      <c r="B331">
        <f>B328+1</f>
        <v>102</v>
      </c>
      <c r="C331" s="60">
        <f t="shared" si="41"/>
        <v>3</v>
      </c>
      <c r="D331" s="245">
        <f>VLOOKUP($B331,'参加申込一覧表(様式A-3)'!$B$68:$AK$267,D$24,FALSE)</f>
        <v>0</v>
      </c>
      <c r="E331" s="246">
        <f>IF(AE331="","",COUNTIF(AE$26:AE331,E$24))</f>
      </c>
      <c r="G331" s="73">
        <f>VLOOKUP($B331,'参加申込一覧表(様式A-3)'!$B$68:$AK$267,G$24,FALSE)</f>
        <v>0</v>
      </c>
      <c r="H331" s="60">
        <f t="shared" si="36"/>
      </c>
      <c r="I331" s="81">
        <f>VLOOKUP($B331,'参加申込一覧表(様式A-3)'!$B$68:$AK$267,I$24,FALSE)</f>
      </c>
      <c r="K331" s="73">
        <f>VLOOKUP($B331,'参加申込一覧表(様式A-3)'!$B$68:$AK$267,K$24,FALSE)</f>
        <v>0</v>
      </c>
      <c r="L331" s="81" t="str">
        <f>VLOOKUP($B331,'参加申込一覧表(様式A-3)'!$B$68:$AK$267,L$24,FALSE)</f>
        <v>・</v>
      </c>
      <c r="M331" s="81" t="str">
        <f>VLOOKUP($B331,'参加申込一覧表(様式A-3)'!$B$68:$AK$267,M$24,FALSE)</f>
        <v>・</v>
      </c>
      <c r="N331" s="81" t="str">
        <f>VLOOKUP($B331,'参加申込一覧表(様式A-3)'!$B$68:$AK$267,N$24,FALSE)</f>
        <v>・</v>
      </c>
      <c r="Q331" s="73">
        <f>VLOOKUP($B331,'参加申込一覧表(様式A-3)'!$B$68:$AK$267,Q$24,FALSE)</f>
      </c>
      <c r="R331" s="81" t="str">
        <f>VLOOKUP($B331,'参加申込一覧表(様式A-3)'!$B$68:$AK$267,R$24,FALSE)</f>
        <v>　</v>
      </c>
      <c r="S331" s="81" t="str">
        <f>VLOOKUP($B331,'参加申込一覧表(様式A-3)'!$B$68:$AK$267,S$24,FALSE)</f>
        <v>　</v>
      </c>
      <c r="U331" s="83">
        <f>'参加申込一覧表(様式A-3)'!J$60</f>
      </c>
      <c r="V331" s="60">
        <v>30</v>
      </c>
      <c r="W331" s="73">
        <f>VLOOKUP($B331,'参加申込一覧表(様式A-3)'!$B$68:$AK$267,W$24,FALSE)</f>
        <v>0</v>
      </c>
      <c r="X331" s="60">
        <f t="shared" si="37"/>
        <v>12</v>
      </c>
      <c r="Y331" s="60">
        <f t="shared" si="38"/>
      </c>
      <c r="AC331" s="60">
        <f t="shared" si="39"/>
        <v>0</v>
      </c>
      <c r="AD331" s="60">
        <f t="shared" si="40"/>
        <v>0</v>
      </c>
      <c r="AE331" s="254">
        <f t="shared" si="42"/>
      </c>
    </row>
    <row r="332" spans="1:31" ht="13.5">
      <c r="A332" s="60">
        <v>307</v>
      </c>
      <c r="B332">
        <f>B331</f>
        <v>102</v>
      </c>
      <c r="C332" s="60">
        <f t="shared" si="41"/>
        <v>1</v>
      </c>
      <c r="D332" s="245">
        <f>VLOOKUP($B332,'参加申込一覧表(様式A-3)'!$B$68:$AK$267,D$22,FALSE)</f>
        <v>0</v>
      </c>
      <c r="E332" s="246">
        <f>IF(AE332="","",COUNTIF(AE$26:AE332,E$24))</f>
      </c>
      <c r="G332" s="73">
        <f>VLOOKUP($B332,'参加申込一覧表(様式A-3)'!$B$68:$AK$267,G$22,FALSE)</f>
        <v>0</v>
      </c>
      <c r="H332" s="60">
        <f t="shared" si="36"/>
      </c>
      <c r="I332" s="81">
        <f>VLOOKUP($B332,'参加申込一覧表(様式A-3)'!$B$68:$AK$267,I$22,FALSE)</f>
      </c>
      <c r="K332" s="73">
        <f>VLOOKUP($B332,'参加申込一覧表(様式A-3)'!$B$68:$AK$267,K$22,FALSE)</f>
        <v>0</v>
      </c>
      <c r="L332" s="81" t="str">
        <f>VLOOKUP($B332,'参加申込一覧表(様式A-3)'!$B$68:$AK$267,L$22,FALSE)</f>
        <v>・</v>
      </c>
      <c r="M332" s="81" t="str">
        <f>VLOOKUP($B332,'参加申込一覧表(様式A-3)'!$B$68:$AK$267,M$22,FALSE)</f>
        <v>・</v>
      </c>
      <c r="N332" s="81" t="str">
        <f>VLOOKUP($B332,'参加申込一覧表(様式A-3)'!$B$68:$AK$267,N$22,FALSE)</f>
        <v>・</v>
      </c>
      <c r="Q332" s="73">
        <f>VLOOKUP($B332,'参加申込一覧表(様式A-3)'!$B$68:$AK$267,$Q$22,FALSE)</f>
      </c>
      <c r="R332" s="81" t="str">
        <f>VLOOKUP($B332,'参加申込一覧表(様式A-3)'!$B$68:$AK$267,R$22,FALSE)</f>
        <v>　</v>
      </c>
      <c r="S332" s="81" t="str">
        <f>VLOOKUP($B332,'参加申込一覧表(様式A-3)'!$B$68:$AK$267,S$22,FALSE)</f>
        <v>　</v>
      </c>
      <c r="U332" s="83">
        <f>'参加申込一覧表(様式A-3)'!J$60</f>
      </c>
      <c r="V332" s="60">
        <v>30</v>
      </c>
      <c r="W332" s="73">
        <f>VLOOKUP($B332,'参加申込一覧表(様式A-3)'!$B$68:$AK$267,W$22,FALSE)</f>
        <v>0</v>
      </c>
      <c r="X332" s="60">
        <f t="shared" si="37"/>
        <v>12</v>
      </c>
      <c r="Y332" s="60">
        <f t="shared" si="38"/>
      </c>
      <c r="AC332" s="60">
        <f t="shared" si="39"/>
        <v>0</v>
      </c>
      <c r="AD332" s="60">
        <f t="shared" si="40"/>
        <v>0</v>
      </c>
      <c r="AE332" s="254">
        <f t="shared" si="42"/>
      </c>
    </row>
    <row r="333" spans="1:31" ht="13.5">
      <c r="A333" s="60">
        <v>308</v>
      </c>
      <c r="B333">
        <f>B332</f>
        <v>102</v>
      </c>
      <c r="C333" s="60">
        <f t="shared" si="41"/>
        <v>2</v>
      </c>
      <c r="D333" s="245">
        <f>VLOOKUP($B333,'参加申込一覧表(様式A-3)'!$B$68:$AK$267,D$23,FALSE)</f>
        <v>0</v>
      </c>
      <c r="E333" s="246">
        <f>IF(AE333="","",COUNTIF(AE$26:AE333,E$24))</f>
      </c>
      <c r="G333" s="73">
        <f>VLOOKUP($B333,'参加申込一覧表(様式A-3)'!$B$68:$AK$267,G$23,FALSE)</f>
        <v>0</v>
      </c>
      <c r="H333" s="60">
        <f t="shared" si="36"/>
      </c>
      <c r="I333" s="81">
        <f>VLOOKUP($B333,'参加申込一覧表(様式A-3)'!$B$68:$AK$267,I$23,FALSE)</f>
      </c>
      <c r="K333" s="73">
        <f>VLOOKUP($B333,'参加申込一覧表(様式A-3)'!$B$68:$AK$267,K$23,FALSE)</f>
        <v>0</v>
      </c>
      <c r="L333" s="81" t="str">
        <f>VLOOKUP($B333,'参加申込一覧表(様式A-3)'!$B$68:$AK$267,L$23,FALSE)</f>
        <v>・</v>
      </c>
      <c r="M333" s="81" t="str">
        <f>VLOOKUP($B333,'参加申込一覧表(様式A-3)'!$B$68:$AK$267,M$23,FALSE)</f>
        <v>・</v>
      </c>
      <c r="N333" s="81" t="str">
        <f>VLOOKUP($B333,'参加申込一覧表(様式A-3)'!$B$68:$AK$267,N$23,FALSE)</f>
        <v>・</v>
      </c>
      <c r="Q333" s="73">
        <f>VLOOKUP($B333,'参加申込一覧表(様式A-3)'!$B$68:$AK$267,Q$23,FALSE)</f>
      </c>
      <c r="R333" s="81" t="str">
        <f>VLOOKUP($B333,'参加申込一覧表(様式A-3)'!$B$68:$AK$267,R$23,FALSE)</f>
        <v>　</v>
      </c>
      <c r="S333" s="81" t="str">
        <f>VLOOKUP($B333,'参加申込一覧表(様式A-3)'!$B$68:$AK$267,S$23,FALSE)</f>
        <v>　</v>
      </c>
      <c r="U333" s="83">
        <f>'参加申込一覧表(様式A-3)'!J$60</f>
      </c>
      <c r="V333" s="60">
        <v>30</v>
      </c>
      <c r="W333" s="73">
        <f>VLOOKUP($B333,'参加申込一覧表(様式A-3)'!$B$68:$AK$267,W$23,FALSE)</f>
        <v>0</v>
      </c>
      <c r="X333" s="60">
        <f t="shared" si="37"/>
        <v>12</v>
      </c>
      <c r="Y333" s="60">
        <f t="shared" si="38"/>
      </c>
      <c r="AC333" s="60">
        <f t="shared" si="39"/>
        <v>0</v>
      </c>
      <c r="AD333" s="60">
        <f t="shared" si="40"/>
        <v>0</v>
      </c>
      <c r="AE333" s="254">
        <f t="shared" si="42"/>
      </c>
    </row>
    <row r="334" spans="1:31" ht="13.5">
      <c r="A334" s="60">
        <v>309</v>
      </c>
      <c r="B334">
        <f>B331+1</f>
        <v>103</v>
      </c>
      <c r="C334" s="60">
        <f t="shared" si="41"/>
        <v>3</v>
      </c>
      <c r="D334" s="245">
        <f>VLOOKUP($B334,'参加申込一覧表(様式A-3)'!$B$68:$AK$267,D$24,FALSE)</f>
        <v>0</v>
      </c>
      <c r="E334" s="246">
        <f>IF(AE334="","",COUNTIF(AE$26:AE334,E$24))</f>
      </c>
      <c r="G334" s="73">
        <f>VLOOKUP($B334,'参加申込一覧表(様式A-3)'!$B$68:$AK$267,G$24,FALSE)</f>
        <v>0</v>
      </c>
      <c r="H334" s="60">
        <f t="shared" si="36"/>
      </c>
      <c r="I334" s="81">
        <f>VLOOKUP($B334,'参加申込一覧表(様式A-3)'!$B$68:$AK$267,I$24,FALSE)</f>
      </c>
      <c r="K334" s="73">
        <f>VLOOKUP($B334,'参加申込一覧表(様式A-3)'!$B$68:$AK$267,K$24,FALSE)</f>
        <v>0</v>
      </c>
      <c r="L334" s="81" t="str">
        <f>VLOOKUP($B334,'参加申込一覧表(様式A-3)'!$B$68:$AK$267,L$24,FALSE)</f>
        <v>・</v>
      </c>
      <c r="M334" s="81" t="str">
        <f>VLOOKUP($B334,'参加申込一覧表(様式A-3)'!$B$68:$AK$267,M$24,FALSE)</f>
        <v>・</v>
      </c>
      <c r="N334" s="81" t="str">
        <f>VLOOKUP($B334,'参加申込一覧表(様式A-3)'!$B$68:$AK$267,N$24,FALSE)</f>
        <v>・</v>
      </c>
      <c r="Q334" s="73">
        <f>VLOOKUP($B334,'参加申込一覧表(様式A-3)'!$B$68:$AK$267,Q$24,FALSE)</f>
      </c>
      <c r="R334" s="81" t="str">
        <f>VLOOKUP($B334,'参加申込一覧表(様式A-3)'!$B$68:$AK$267,R$24,FALSE)</f>
        <v>　</v>
      </c>
      <c r="S334" s="81" t="str">
        <f>VLOOKUP($B334,'参加申込一覧表(様式A-3)'!$B$68:$AK$267,S$24,FALSE)</f>
        <v>　</v>
      </c>
      <c r="U334" s="83">
        <f>'参加申込一覧表(様式A-3)'!J$60</f>
      </c>
      <c r="V334" s="60">
        <v>30</v>
      </c>
      <c r="W334" s="73">
        <f>VLOOKUP($B334,'参加申込一覧表(様式A-3)'!$B$68:$AK$267,W$24,FALSE)</f>
        <v>0</v>
      </c>
      <c r="X334" s="60">
        <f t="shared" si="37"/>
        <v>12</v>
      </c>
      <c r="Y334" s="60">
        <f t="shared" si="38"/>
      </c>
      <c r="AC334" s="60">
        <f t="shared" si="39"/>
        <v>0</v>
      </c>
      <c r="AD334" s="60">
        <f t="shared" si="40"/>
        <v>0</v>
      </c>
      <c r="AE334" s="254">
        <f t="shared" si="42"/>
      </c>
    </row>
    <row r="335" spans="1:31" ht="13.5">
      <c r="A335" s="60">
        <v>310</v>
      </c>
      <c r="B335">
        <f>B334</f>
        <v>103</v>
      </c>
      <c r="C335" s="60">
        <f t="shared" si="41"/>
        <v>1</v>
      </c>
      <c r="D335" s="245">
        <f>VLOOKUP($B335,'参加申込一覧表(様式A-3)'!$B$68:$AK$267,D$22,FALSE)</f>
        <v>0</v>
      </c>
      <c r="E335" s="246">
        <f>IF(AE335="","",COUNTIF(AE$26:AE335,E$24))</f>
      </c>
      <c r="G335" s="73">
        <f>VLOOKUP($B335,'参加申込一覧表(様式A-3)'!$B$68:$AK$267,G$22,FALSE)</f>
        <v>0</v>
      </c>
      <c r="H335" s="60">
        <f t="shared" si="36"/>
      </c>
      <c r="I335" s="81">
        <f>VLOOKUP($B335,'参加申込一覧表(様式A-3)'!$B$68:$AK$267,I$22,FALSE)</f>
      </c>
      <c r="K335" s="73">
        <f>VLOOKUP($B335,'参加申込一覧表(様式A-3)'!$B$68:$AK$267,K$22,FALSE)</f>
        <v>0</v>
      </c>
      <c r="L335" s="81" t="str">
        <f>VLOOKUP($B335,'参加申込一覧表(様式A-3)'!$B$68:$AK$267,L$22,FALSE)</f>
        <v>・</v>
      </c>
      <c r="M335" s="81" t="str">
        <f>VLOOKUP($B335,'参加申込一覧表(様式A-3)'!$B$68:$AK$267,M$22,FALSE)</f>
        <v>・</v>
      </c>
      <c r="N335" s="81" t="str">
        <f>VLOOKUP($B335,'参加申込一覧表(様式A-3)'!$B$68:$AK$267,N$22,FALSE)</f>
        <v>・</v>
      </c>
      <c r="Q335" s="73">
        <f>VLOOKUP($B335,'参加申込一覧表(様式A-3)'!$B$68:$AK$267,$Q$22,FALSE)</f>
      </c>
      <c r="R335" s="81" t="str">
        <f>VLOOKUP($B335,'参加申込一覧表(様式A-3)'!$B$68:$AK$267,R$22,FALSE)</f>
        <v>　</v>
      </c>
      <c r="S335" s="81" t="str">
        <f>VLOOKUP($B335,'参加申込一覧表(様式A-3)'!$B$68:$AK$267,S$22,FALSE)</f>
        <v>　</v>
      </c>
      <c r="U335" s="83">
        <f>'参加申込一覧表(様式A-3)'!J$60</f>
      </c>
      <c r="V335" s="60">
        <v>30</v>
      </c>
      <c r="W335" s="73">
        <f>VLOOKUP($B335,'参加申込一覧表(様式A-3)'!$B$68:$AK$267,W$22,FALSE)</f>
        <v>0</v>
      </c>
      <c r="X335" s="60">
        <f t="shared" si="37"/>
        <v>12</v>
      </c>
      <c r="Y335" s="60">
        <f t="shared" si="38"/>
      </c>
      <c r="AC335" s="60">
        <f t="shared" si="39"/>
        <v>0</v>
      </c>
      <c r="AD335" s="60">
        <f t="shared" si="40"/>
        <v>0</v>
      </c>
      <c r="AE335" s="254">
        <f t="shared" si="42"/>
      </c>
    </row>
    <row r="336" spans="1:31" ht="13.5">
      <c r="A336" s="60">
        <v>311</v>
      </c>
      <c r="B336">
        <f>B335</f>
        <v>103</v>
      </c>
      <c r="C336" s="60">
        <f t="shared" si="41"/>
        <v>2</v>
      </c>
      <c r="D336" s="245">
        <f>VLOOKUP($B336,'参加申込一覧表(様式A-3)'!$B$68:$AK$267,D$23,FALSE)</f>
        <v>0</v>
      </c>
      <c r="E336" s="246">
        <f>IF(AE336="","",COUNTIF(AE$26:AE336,E$24))</f>
      </c>
      <c r="G336" s="73">
        <f>VLOOKUP($B336,'参加申込一覧表(様式A-3)'!$B$68:$AK$267,G$23,FALSE)</f>
        <v>0</v>
      </c>
      <c r="H336" s="60">
        <f t="shared" si="36"/>
      </c>
      <c r="I336" s="81">
        <f>VLOOKUP($B336,'参加申込一覧表(様式A-3)'!$B$68:$AK$267,I$23,FALSE)</f>
      </c>
      <c r="K336" s="73">
        <f>VLOOKUP($B336,'参加申込一覧表(様式A-3)'!$B$68:$AK$267,K$23,FALSE)</f>
        <v>0</v>
      </c>
      <c r="L336" s="81" t="str">
        <f>VLOOKUP($B336,'参加申込一覧表(様式A-3)'!$B$68:$AK$267,L$23,FALSE)</f>
        <v>・</v>
      </c>
      <c r="M336" s="81" t="str">
        <f>VLOOKUP($B336,'参加申込一覧表(様式A-3)'!$B$68:$AK$267,M$23,FALSE)</f>
        <v>・</v>
      </c>
      <c r="N336" s="81" t="str">
        <f>VLOOKUP($B336,'参加申込一覧表(様式A-3)'!$B$68:$AK$267,N$23,FALSE)</f>
        <v>・</v>
      </c>
      <c r="Q336" s="73">
        <f>VLOOKUP($B336,'参加申込一覧表(様式A-3)'!$B$68:$AK$267,Q$23,FALSE)</f>
      </c>
      <c r="R336" s="81" t="str">
        <f>VLOOKUP($B336,'参加申込一覧表(様式A-3)'!$B$68:$AK$267,R$23,FALSE)</f>
        <v>　</v>
      </c>
      <c r="S336" s="81" t="str">
        <f>VLOOKUP($B336,'参加申込一覧表(様式A-3)'!$B$68:$AK$267,S$23,FALSE)</f>
        <v>　</v>
      </c>
      <c r="U336" s="83">
        <f>'参加申込一覧表(様式A-3)'!J$60</f>
      </c>
      <c r="V336" s="60">
        <v>30</v>
      </c>
      <c r="W336" s="73">
        <f>VLOOKUP($B336,'参加申込一覧表(様式A-3)'!$B$68:$AK$267,W$23,FALSE)</f>
        <v>0</v>
      </c>
      <c r="X336" s="60">
        <f t="shared" si="37"/>
        <v>12</v>
      </c>
      <c r="Y336" s="60">
        <f t="shared" si="38"/>
      </c>
      <c r="AC336" s="60">
        <f t="shared" si="39"/>
        <v>0</v>
      </c>
      <c r="AD336" s="60">
        <f t="shared" si="40"/>
        <v>0</v>
      </c>
      <c r="AE336" s="254">
        <f t="shared" si="42"/>
      </c>
    </row>
    <row r="337" spans="1:31" ht="13.5">
      <c r="A337" s="60">
        <v>312</v>
      </c>
      <c r="B337">
        <f>B334+1</f>
        <v>104</v>
      </c>
      <c r="C337" s="60">
        <f t="shared" si="41"/>
        <v>3</v>
      </c>
      <c r="D337" s="245">
        <f>VLOOKUP($B337,'参加申込一覧表(様式A-3)'!$B$68:$AK$267,D$24,FALSE)</f>
        <v>0</v>
      </c>
      <c r="E337" s="246">
        <f>IF(AE337="","",COUNTIF(AE$26:AE337,E$24))</f>
      </c>
      <c r="G337" s="73">
        <f>VLOOKUP($B337,'参加申込一覧表(様式A-3)'!$B$68:$AK$267,G$24,FALSE)</f>
        <v>0</v>
      </c>
      <c r="H337" s="60">
        <f t="shared" si="36"/>
      </c>
      <c r="I337" s="81">
        <f>VLOOKUP($B337,'参加申込一覧表(様式A-3)'!$B$68:$AK$267,I$24,FALSE)</f>
      </c>
      <c r="K337" s="73">
        <f>VLOOKUP($B337,'参加申込一覧表(様式A-3)'!$B$68:$AK$267,K$24,FALSE)</f>
        <v>0</v>
      </c>
      <c r="L337" s="81" t="str">
        <f>VLOOKUP($B337,'参加申込一覧表(様式A-3)'!$B$68:$AK$267,L$24,FALSE)</f>
        <v>・</v>
      </c>
      <c r="M337" s="81" t="str">
        <f>VLOOKUP($B337,'参加申込一覧表(様式A-3)'!$B$68:$AK$267,M$24,FALSE)</f>
        <v>・</v>
      </c>
      <c r="N337" s="81" t="str">
        <f>VLOOKUP($B337,'参加申込一覧表(様式A-3)'!$B$68:$AK$267,N$24,FALSE)</f>
        <v>・</v>
      </c>
      <c r="Q337" s="73">
        <f>VLOOKUP($B337,'参加申込一覧表(様式A-3)'!$B$68:$AK$267,Q$24,FALSE)</f>
      </c>
      <c r="R337" s="81" t="str">
        <f>VLOOKUP($B337,'参加申込一覧表(様式A-3)'!$B$68:$AK$267,R$24,FALSE)</f>
        <v>　</v>
      </c>
      <c r="S337" s="81" t="str">
        <f>VLOOKUP($B337,'参加申込一覧表(様式A-3)'!$B$68:$AK$267,S$24,FALSE)</f>
        <v>　</v>
      </c>
      <c r="U337" s="83">
        <f>'参加申込一覧表(様式A-3)'!J$60</f>
      </c>
      <c r="V337" s="60">
        <v>30</v>
      </c>
      <c r="W337" s="73">
        <f>VLOOKUP($B337,'参加申込一覧表(様式A-3)'!$B$68:$AK$267,W$24,FALSE)</f>
        <v>0</v>
      </c>
      <c r="X337" s="60">
        <f t="shared" si="37"/>
        <v>12</v>
      </c>
      <c r="Y337" s="60">
        <f t="shared" si="38"/>
      </c>
      <c r="AC337" s="60">
        <f t="shared" si="39"/>
        <v>0</v>
      </c>
      <c r="AD337" s="60">
        <f t="shared" si="40"/>
        <v>0</v>
      </c>
      <c r="AE337" s="254">
        <f t="shared" si="42"/>
      </c>
    </row>
    <row r="338" spans="1:31" ht="13.5">
      <c r="A338" s="60">
        <v>313</v>
      </c>
      <c r="B338">
        <f>B337</f>
        <v>104</v>
      </c>
      <c r="C338" s="60">
        <f t="shared" si="41"/>
        <v>1</v>
      </c>
      <c r="D338" s="245">
        <f>VLOOKUP($B338,'参加申込一覧表(様式A-3)'!$B$68:$AK$267,D$22,FALSE)</f>
        <v>0</v>
      </c>
      <c r="E338" s="246">
        <f>IF(AE338="","",COUNTIF(AE$26:AE338,E$24))</f>
      </c>
      <c r="G338" s="73">
        <f>VLOOKUP($B338,'参加申込一覧表(様式A-3)'!$B$68:$AK$267,G$22,FALSE)</f>
        <v>0</v>
      </c>
      <c r="H338" s="60">
        <f t="shared" si="36"/>
      </c>
      <c r="I338" s="81">
        <f>VLOOKUP($B338,'参加申込一覧表(様式A-3)'!$B$68:$AK$267,I$22,FALSE)</f>
      </c>
      <c r="K338" s="73">
        <f>VLOOKUP($B338,'参加申込一覧表(様式A-3)'!$B$68:$AK$267,K$22,FALSE)</f>
        <v>0</v>
      </c>
      <c r="L338" s="81" t="str">
        <f>VLOOKUP($B338,'参加申込一覧表(様式A-3)'!$B$68:$AK$267,L$22,FALSE)</f>
        <v>・</v>
      </c>
      <c r="M338" s="81" t="str">
        <f>VLOOKUP($B338,'参加申込一覧表(様式A-3)'!$B$68:$AK$267,M$22,FALSE)</f>
        <v>・</v>
      </c>
      <c r="N338" s="81" t="str">
        <f>VLOOKUP($B338,'参加申込一覧表(様式A-3)'!$B$68:$AK$267,N$22,FALSE)</f>
        <v>・</v>
      </c>
      <c r="Q338" s="73">
        <f>VLOOKUP($B338,'参加申込一覧表(様式A-3)'!$B$68:$AK$267,$Q$22,FALSE)</f>
      </c>
      <c r="R338" s="81" t="str">
        <f>VLOOKUP($B338,'参加申込一覧表(様式A-3)'!$B$68:$AK$267,R$22,FALSE)</f>
        <v>　</v>
      </c>
      <c r="S338" s="81" t="str">
        <f>VLOOKUP($B338,'参加申込一覧表(様式A-3)'!$B$68:$AK$267,S$22,FALSE)</f>
        <v>　</v>
      </c>
      <c r="U338" s="83">
        <f>'参加申込一覧表(様式A-3)'!J$60</f>
      </c>
      <c r="V338" s="60">
        <v>30</v>
      </c>
      <c r="W338" s="73">
        <f>VLOOKUP($B338,'参加申込一覧表(様式A-3)'!$B$68:$AK$267,W$22,FALSE)</f>
        <v>0</v>
      </c>
      <c r="X338" s="60">
        <f t="shared" si="37"/>
        <v>12</v>
      </c>
      <c r="Y338" s="60">
        <f t="shared" si="38"/>
      </c>
      <c r="AC338" s="60">
        <f t="shared" si="39"/>
        <v>0</v>
      </c>
      <c r="AD338" s="60">
        <f t="shared" si="40"/>
        <v>0</v>
      </c>
      <c r="AE338" s="254">
        <f t="shared" si="42"/>
      </c>
    </row>
    <row r="339" spans="1:31" ht="13.5">
      <c r="A339" s="60">
        <v>314</v>
      </c>
      <c r="B339">
        <f>B338</f>
        <v>104</v>
      </c>
      <c r="C339" s="60">
        <f t="shared" si="41"/>
        <v>2</v>
      </c>
      <c r="D339" s="245">
        <f>VLOOKUP($B339,'参加申込一覧表(様式A-3)'!$B$68:$AK$267,D$23,FALSE)</f>
        <v>0</v>
      </c>
      <c r="E339" s="246">
        <f>IF(AE339="","",COUNTIF(AE$26:AE339,E$24))</f>
      </c>
      <c r="G339" s="73">
        <f>VLOOKUP($B339,'参加申込一覧表(様式A-3)'!$B$68:$AK$267,G$23,FALSE)</f>
        <v>0</v>
      </c>
      <c r="H339" s="60">
        <f t="shared" si="36"/>
      </c>
      <c r="I339" s="81">
        <f>VLOOKUP($B339,'参加申込一覧表(様式A-3)'!$B$68:$AK$267,I$23,FALSE)</f>
      </c>
      <c r="K339" s="73">
        <f>VLOOKUP($B339,'参加申込一覧表(様式A-3)'!$B$68:$AK$267,K$23,FALSE)</f>
        <v>0</v>
      </c>
      <c r="L339" s="81" t="str">
        <f>VLOOKUP($B339,'参加申込一覧表(様式A-3)'!$B$68:$AK$267,L$23,FALSE)</f>
        <v>・</v>
      </c>
      <c r="M339" s="81" t="str">
        <f>VLOOKUP($B339,'参加申込一覧表(様式A-3)'!$B$68:$AK$267,M$23,FALSE)</f>
        <v>・</v>
      </c>
      <c r="N339" s="81" t="str">
        <f>VLOOKUP($B339,'参加申込一覧表(様式A-3)'!$B$68:$AK$267,N$23,FALSE)</f>
        <v>・</v>
      </c>
      <c r="Q339" s="73">
        <f>VLOOKUP($B339,'参加申込一覧表(様式A-3)'!$B$68:$AK$267,Q$23,FALSE)</f>
      </c>
      <c r="R339" s="81" t="str">
        <f>VLOOKUP($B339,'参加申込一覧表(様式A-3)'!$B$68:$AK$267,R$23,FALSE)</f>
        <v>　</v>
      </c>
      <c r="S339" s="81" t="str">
        <f>VLOOKUP($B339,'参加申込一覧表(様式A-3)'!$B$68:$AK$267,S$23,FALSE)</f>
        <v>　</v>
      </c>
      <c r="U339" s="83">
        <f>'参加申込一覧表(様式A-3)'!J$60</f>
      </c>
      <c r="V339" s="60">
        <v>30</v>
      </c>
      <c r="W339" s="73">
        <f>VLOOKUP($B339,'参加申込一覧表(様式A-3)'!$B$68:$AK$267,W$23,FALSE)</f>
        <v>0</v>
      </c>
      <c r="X339" s="60">
        <f t="shared" si="37"/>
        <v>12</v>
      </c>
      <c r="Y339" s="60">
        <f t="shared" si="38"/>
      </c>
      <c r="AC339" s="60">
        <f t="shared" si="39"/>
        <v>0</v>
      </c>
      <c r="AD339" s="60">
        <f t="shared" si="40"/>
        <v>0</v>
      </c>
      <c r="AE339" s="254">
        <f t="shared" si="42"/>
      </c>
    </row>
    <row r="340" spans="1:31" ht="13.5">
      <c r="A340" s="60">
        <v>315</v>
      </c>
      <c r="B340">
        <f>B337+1</f>
        <v>105</v>
      </c>
      <c r="C340" s="60">
        <f t="shared" si="41"/>
        <v>3</v>
      </c>
      <c r="D340" s="245">
        <f>VLOOKUP($B340,'参加申込一覧表(様式A-3)'!$B$68:$AK$267,D$24,FALSE)</f>
        <v>0</v>
      </c>
      <c r="E340" s="246">
        <f>IF(AE340="","",COUNTIF(AE$26:AE340,E$24))</f>
      </c>
      <c r="G340" s="73">
        <f>VLOOKUP($B340,'参加申込一覧表(様式A-3)'!$B$68:$AK$267,G$24,FALSE)</f>
        <v>0</v>
      </c>
      <c r="H340" s="60">
        <f t="shared" si="36"/>
      </c>
      <c r="I340" s="81">
        <f>VLOOKUP($B340,'参加申込一覧表(様式A-3)'!$B$68:$AK$267,I$24,FALSE)</f>
      </c>
      <c r="K340" s="73">
        <f>VLOOKUP($B340,'参加申込一覧表(様式A-3)'!$B$68:$AK$267,K$24,FALSE)</f>
        <v>0</v>
      </c>
      <c r="L340" s="81" t="str">
        <f>VLOOKUP($B340,'参加申込一覧表(様式A-3)'!$B$68:$AK$267,L$24,FALSE)</f>
        <v>・</v>
      </c>
      <c r="M340" s="81" t="str">
        <f>VLOOKUP($B340,'参加申込一覧表(様式A-3)'!$B$68:$AK$267,M$24,FALSE)</f>
        <v>・</v>
      </c>
      <c r="N340" s="81" t="str">
        <f>VLOOKUP($B340,'参加申込一覧表(様式A-3)'!$B$68:$AK$267,N$24,FALSE)</f>
        <v>・</v>
      </c>
      <c r="Q340" s="73">
        <f>VLOOKUP($B340,'参加申込一覧表(様式A-3)'!$B$68:$AK$267,Q$24,FALSE)</f>
      </c>
      <c r="R340" s="81" t="str">
        <f>VLOOKUP($B340,'参加申込一覧表(様式A-3)'!$B$68:$AK$267,R$24,FALSE)</f>
        <v>　</v>
      </c>
      <c r="S340" s="81" t="str">
        <f>VLOOKUP($B340,'参加申込一覧表(様式A-3)'!$B$68:$AK$267,S$24,FALSE)</f>
        <v>　</v>
      </c>
      <c r="U340" s="83">
        <f>'参加申込一覧表(様式A-3)'!J$60</f>
      </c>
      <c r="V340" s="60">
        <v>30</v>
      </c>
      <c r="W340" s="73">
        <f>VLOOKUP($B340,'参加申込一覧表(様式A-3)'!$B$68:$AK$267,W$24,FALSE)</f>
        <v>0</v>
      </c>
      <c r="X340" s="60">
        <f t="shared" si="37"/>
        <v>12</v>
      </c>
      <c r="Y340" s="60">
        <f t="shared" si="38"/>
      </c>
      <c r="AC340" s="60">
        <f t="shared" si="39"/>
        <v>0</v>
      </c>
      <c r="AD340" s="60">
        <f t="shared" si="40"/>
        <v>0</v>
      </c>
      <c r="AE340" s="254">
        <f t="shared" si="42"/>
      </c>
    </row>
    <row r="341" spans="1:31" ht="13.5">
      <c r="A341" s="60">
        <v>316</v>
      </c>
      <c r="B341">
        <f>B340</f>
        <v>105</v>
      </c>
      <c r="C341" s="60">
        <f t="shared" si="41"/>
        <v>1</v>
      </c>
      <c r="D341" s="245">
        <f>VLOOKUP($B341,'参加申込一覧表(様式A-3)'!$B$68:$AK$267,D$22,FALSE)</f>
        <v>0</v>
      </c>
      <c r="E341" s="246">
        <f>IF(AE341="","",COUNTIF(AE$26:AE341,E$24))</f>
      </c>
      <c r="G341" s="73">
        <f>VLOOKUP($B341,'参加申込一覧表(様式A-3)'!$B$68:$AK$267,G$22,FALSE)</f>
        <v>0</v>
      </c>
      <c r="H341" s="60">
        <f t="shared" si="36"/>
      </c>
      <c r="I341" s="81">
        <f>VLOOKUP($B341,'参加申込一覧表(様式A-3)'!$B$68:$AK$267,I$22,FALSE)</f>
      </c>
      <c r="K341" s="73">
        <f>VLOOKUP($B341,'参加申込一覧表(様式A-3)'!$B$68:$AK$267,K$22,FALSE)</f>
        <v>0</v>
      </c>
      <c r="L341" s="81" t="str">
        <f>VLOOKUP($B341,'参加申込一覧表(様式A-3)'!$B$68:$AK$267,L$22,FALSE)</f>
        <v>・</v>
      </c>
      <c r="M341" s="81" t="str">
        <f>VLOOKUP($B341,'参加申込一覧表(様式A-3)'!$B$68:$AK$267,M$22,FALSE)</f>
        <v>・</v>
      </c>
      <c r="N341" s="81" t="str">
        <f>VLOOKUP($B341,'参加申込一覧表(様式A-3)'!$B$68:$AK$267,N$22,FALSE)</f>
        <v>・</v>
      </c>
      <c r="Q341" s="73">
        <f>VLOOKUP($B341,'参加申込一覧表(様式A-3)'!$B$68:$AK$267,$Q$22,FALSE)</f>
      </c>
      <c r="R341" s="81" t="str">
        <f>VLOOKUP($B341,'参加申込一覧表(様式A-3)'!$B$68:$AK$267,R$22,FALSE)</f>
        <v>　</v>
      </c>
      <c r="S341" s="81" t="str">
        <f>VLOOKUP($B341,'参加申込一覧表(様式A-3)'!$B$68:$AK$267,S$22,FALSE)</f>
        <v>　</v>
      </c>
      <c r="U341" s="83">
        <f>'参加申込一覧表(様式A-3)'!J$60</f>
      </c>
      <c r="V341" s="60">
        <v>30</v>
      </c>
      <c r="W341" s="73">
        <f>VLOOKUP($B341,'参加申込一覧表(様式A-3)'!$B$68:$AK$267,W$22,FALSE)</f>
        <v>0</v>
      </c>
      <c r="X341" s="60">
        <f t="shared" si="37"/>
        <v>12</v>
      </c>
      <c r="Y341" s="60">
        <f t="shared" si="38"/>
      </c>
      <c r="AC341" s="60">
        <f t="shared" si="39"/>
        <v>0</v>
      </c>
      <c r="AD341" s="60">
        <f t="shared" si="40"/>
        <v>0</v>
      </c>
      <c r="AE341" s="254">
        <f t="shared" si="42"/>
      </c>
    </row>
    <row r="342" spans="1:31" ht="13.5">
      <c r="A342" s="60">
        <v>317</v>
      </c>
      <c r="B342">
        <f>B341</f>
        <v>105</v>
      </c>
      <c r="C342" s="60">
        <f t="shared" si="41"/>
        <v>2</v>
      </c>
      <c r="D342" s="245">
        <f>VLOOKUP($B342,'参加申込一覧表(様式A-3)'!$B$68:$AK$267,D$23,FALSE)</f>
        <v>0</v>
      </c>
      <c r="E342" s="246">
        <f>IF(AE342="","",COUNTIF(AE$26:AE342,E$24))</f>
      </c>
      <c r="G342" s="73">
        <f>VLOOKUP($B342,'参加申込一覧表(様式A-3)'!$B$68:$AK$267,G$23,FALSE)</f>
        <v>0</v>
      </c>
      <c r="H342" s="60">
        <f t="shared" si="36"/>
      </c>
      <c r="I342" s="81">
        <f>VLOOKUP($B342,'参加申込一覧表(様式A-3)'!$B$68:$AK$267,I$23,FALSE)</f>
      </c>
      <c r="K342" s="73">
        <f>VLOOKUP($B342,'参加申込一覧表(様式A-3)'!$B$68:$AK$267,K$23,FALSE)</f>
        <v>0</v>
      </c>
      <c r="L342" s="81" t="str">
        <f>VLOOKUP($B342,'参加申込一覧表(様式A-3)'!$B$68:$AK$267,L$23,FALSE)</f>
        <v>・</v>
      </c>
      <c r="M342" s="81" t="str">
        <f>VLOOKUP($B342,'参加申込一覧表(様式A-3)'!$B$68:$AK$267,M$23,FALSE)</f>
        <v>・</v>
      </c>
      <c r="N342" s="81" t="str">
        <f>VLOOKUP($B342,'参加申込一覧表(様式A-3)'!$B$68:$AK$267,N$23,FALSE)</f>
        <v>・</v>
      </c>
      <c r="Q342" s="73">
        <f>VLOOKUP($B342,'参加申込一覧表(様式A-3)'!$B$68:$AK$267,Q$23,FALSE)</f>
      </c>
      <c r="R342" s="81" t="str">
        <f>VLOOKUP($B342,'参加申込一覧表(様式A-3)'!$B$68:$AK$267,R$23,FALSE)</f>
        <v>　</v>
      </c>
      <c r="S342" s="81" t="str">
        <f>VLOOKUP($B342,'参加申込一覧表(様式A-3)'!$B$68:$AK$267,S$23,FALSE)</f>
        <v>　</v>
      </c>
      <c r="U342" s="83">
        <f>'参加申込一覧表(様式A-3)'!J$60</f>
      </c>
      <c r="V342" s="60">
        <v>30</v>
      </c>
      <c r="W342" s="73">
        <f>VLOOKUP($B342,'参加申込一覧表(様式A-3)'!$B$68:$AK$267,W$23,FALSE)</f>
        <v>0</v>
      </c>
      <c r="X342" s="60">
        <f t="shared" si="37"/>
        <v>12</v>
      </c>
      <c r="Y342" s="60">
        <f t="shared" si="38"/>
      </c>
      <c r="AC342" s="60">
        <f t="shared" si="39"/>
        <v>0</v>
      </c>
      <c r="AD342" s="60">
        <f t="shared" si="40"/>
        <v>0</v>
      </c>
      <c r="AE342" s="254">
        <f t="shared" si="42"/>
      </c>
    </row>
    <row r="343" spans="1:31" ht="13.5">
      <c r="A343" s="60">
        <v>318</v>
      </c>
      <c r="B343">
        <f>B340+1</f>
        <v>106</v>
      </c>
      <c r="C343" s="60">
        <f t="shared" si="41"/>
        <v>3</v>
      </c>
      <c r="D343" s="245">
        <f>VLOOKUP($B343,'参加申込一覧表(様式A-3)'!$B$68:$AK$267,D$24,FALSE)</f>
        <v>0</v>
      </c>
      <c r="E343" s="246">
        <f>IF(AE343="","",COUNTIF(AE$26:AE343,E$24))</f>
      </c>
      <c r="G343" s="73">
        <f>VLOOKUP($B343,'参加申込一覧表(様式A-3)'!$B$68:$AK$267,G$24,FALSE)</f>
        <v>0</v>
      </c>
      <c r="H343" s="60">
        <f aca="true" t="shared" si="43" ref="H343:H406">IF(AND(I343&lt;&gt;"",R343&lt;&gt;""),0,"")</f>
      </c>
      <c r="I343" s="81">
        <f>VLOOKUP($B343,'参加申込一覧表(様式A-3)'!$B$68:$AK$267,I$24,FALSE)</f>
      </c>
      <c r="K343" s="73">
        <f>VLOOKUP($B343,'参加申込一覧表(様式A-3)'!$B$68:$AK$267,K$24,FALSE)</f>
        <v>0</v>
      </c>
      <c r="L343" s="81" t="str">
        <f>VLOOKUP($B343,'参加申込一覧表(様式A-3)'!$B$68:$AK$267,L$24,FALSE)</f>
        <v>・</v>
      </c>
      <c r="M343" s="81" t="str">
        <f>VLOOKUP($B343,'参加申込一覧表(様式A-3)'!$B$68:$AK$267,M$24,FALSE)</f>
        <v>・</v>
      </c>
      <c r="N343" s="81" t="str">
        <f>VLOOKUP($B343,'参加申込一覧表(様式A-3)'!$B$68:$AK$267,N$24,FALSE)</f>
        <v>・</v>
      </c>
      <c r="Q343" s="73">
        <f>VLOOKUP($B343,'参加申込一覧表(様式A-3)'!$B$68:$AK$267,Q$24,FALSE)</f>
      </c>
      <c r="R343" s="81" t="str">
        <f>VLOOKUP($B343,'参加申込一覧表(様式A-3)'!$B$68:$AK$267,R$24,FALSE)</f>
        <v>　</v>
      </c>
      <c r="S343" s="81" t="str">
        <f>VLOOKUP($B343,'参加申込一覧表(様式A-3)'!$B$68:$AK$267,S$24,FALSE)</f>
        <v>　</v>
      </c>
      <c r="U343" s="83">
        <f>'参加申込一覧表(様式A-3)'!J$60</f>
      </c>
      <c r="V343" s="60">
        <v>30</v>
      </c>
      <c r="W343" s="73">
        <f>VLOOKUP($B343,'参加申込一覧表(様式A-3)'!$B$68:$AK$267,W$24,FALSE)</f>
        <v>0</v>
      </c>
      <c r="X343" s="60">
        <f aca="true" t="shared" si="44" ref="X343:X406">12+W343</f>
        <v>12</v>
      </c>
      <c r="Y343" s="60">
        <f aca="true" t="shared" si="45" ref="Y343:Y406">Q343</f>
      </c>
      <c r="AC343" s="60">
        <f aca="true" t="shared" si="46" ref="AC343:AC406">K343</f>
        <v>0</v>
      </c>
      <c r="AD343" s="60">
        <f aca="true" t="shared" si="47" ref="AD343:AD406">AC343</f>
        <v>0</v>
      </c>
      <c r="AE343" s="254">
        <f t="shared" si="42"/>
      </c>
    </row>
    <row r="344" spans="1:31" ht="13.5">
      <c r="A344" s="60">
        <v>319</v>
      </c>
      <c r="B344">
        <f>B343</f>
        <v>106</v>
      </c>
      <c r="C344" s="60">
        <f t="shared" si="41"/>
        <v>1</v>
      </c>
      <c r="D344" s="245">
        <f>VLOOKUP($B344,'参加申込一覧表(様式A-3)'!$B$68:$AK$267,D$22,FALSE)</f>
        <v>0</v>
      </c>
      <c r="E344" s="246">
        <f>IF(AE344="","",COUNTIF(AE$26:AE344,E$24))</f>
      </c>
      <c r="G344" s="73">
        <f>VLOOKUP($B344,'参加申込一覧表(様式A-3)'!$B$68:$AK$267,G$22,FALSE)</f>
        <v>0</v>
      </c>
      <c r="H344" s="60">
        <f t="shared" si="43"/>
      </c>
      <c r="I344" s="81">
        <f>VLOOKUP($B344,'参加申込一覧表(様式A-3)'!$B$68:$AK$267,I$22,FALSE)</f>
      </c>
      <c r="K344" s="73">
        <f>VLOOKUP($B344,'参加申込一覧表(様式A-3)'!$B$68:$AK$267,K$22,FALSE)</f>
        <v>0</v>
      </c>
      <c r="L344" s="81" t="str">
        <f>VLOOKUP($B344,'参加申込一覧表(様式A-3)'!$B$68:$AK$267,L$22,FALSE)</f>
        <v>・</v>
      </c>
      <c r="M344" s="81" t="str">
        <f>VLOOKUP($B344,'参加申込一覧表(様式A-3)'!$B$68:$AK$267,M$22,FALSE)</f>
        <v>・</v>
      </c>
      <c r="N344" s="81" t="str">
        <f>VLOOKUP($B344,'参加申込一覧表(様式A-3)'!$B$68:$AK$267,N$22,FALSE)</f>
        <v>・</v>
      </c>
      <c r="Q344" s="73">
        <f>VLOOKUP($B344,'参加申込一覧表(様式A-3)'!$B$68:$AK$267,$Q$22,FALSE)</f>
      </c>
      <c r="R344" s="81" t="str">
        <f>VLOOKUP($B344,'参加申込一覧表(様式A-3)'!$B$68:$AK$267,R$22,FALSE)</f>
        <v>　</v>
      </c>
      <c r="S344" s="81" t="str">
        <f>VLOOKUP($B344,'参加申込一覧表(様式A-3)'!$B$68:$AK$267,S$22,FALSE)</f>
        <v>　</v>
      </c>
      <c r="U344" s="83">
        <f>'参加申込一覧表(様式A-3)'!J$60</f>
      </c>
      <c r="V344" s="60">
        <v>30</v>
      </c>
      <c r="W344" s="73">
        <f>VLOOKUP($B344,'参加申込一覧表(様式A-3)'!$B$68:$AK$267,W$22,FALSE)</f>
        <v>0</v>
      </c>
      <c r="X344" s="60">
        <f t="shared" si="44"/>
        <v>12</v>
      </c>
      <c r="Y344" s="60">
        <f t="shared" si="45"/>
      </c>
      <c r="AC344" s="60">
        <f t="shared" si="46"/>
        <v>0</v>
      </c>
      <c r="AD344" s="60">
        <f t="shared" si="47"/>
        <v>0</v>
      </c>
      <c r="AE344" s="254">
        <f t="shared" si="42"/>
      </c>
    </row>
    <row r="345" spans="1:31" ht="13.5">
      <c r="A345" s="60">
        <v>320</v>
      </c>
      <c r="B345">
        <f>B344</f>
        <v>106</v>
      </c>
      <c r="C345" s="60">
        <f t="shared" si="41"/>
        <v>2</v>
      </c>
      <c r="D345" s="245">
        <f>VLOOKUP($B345,'参加申込一覧表(様式A-3)'!$B$68:$AK$267,D$23,FALSE)</f>
        <v>0</v>
      </c>
      <c r="E345" s="246">
        <f>IF(AE345="","",COUNTIF(AE$26:AE345,E$24))</f>
      </c>
      <c r="G345" s="73">
        <f>VLOOKUP($B345,'参加申込一覧表(様式A-3)'!$B$68:$AK$267,G$23,FALSE)</f>
        <v>0</v>
      </c>
      <c r="H345" s="60">
        <f t="shared" si="43"/>
      </c>
      <c r="I345" s="81">
        <f>VLOOKUP($B345,'参加申込一覧表(様式A-3)'!$B$68:$AK$267,I$23,FALSE)</f>
      </c>
      <c r="K345" s="73">
        <f>VLOOKUP($B345,'参加申込一覧表(様式A-3)'!$B$68:$AK$267,K$23,FALSE)</f>
        <v>0</v>
      </c>
      <c r="L345" s="81" t="str">
        <f>VLOOKUP($B345,'参加申込一覧表(様式A-3)'!$B$68:$AK$267,L$23,FALSE)</f>
        <v>・</v>
      </c>
      <c r="M345" s="81" t="str">
        <f>VLOOKUP($B345,'参加申込一覧表(様式A-3)'!$B$68:$AK$267,M$23,FALSE)</f>
        <v>・</v>
      </c>
      <c r="N345" s="81" t="str">
        <f>VLOOKUP($B345,'参加申込一覧表(様式A-3)'!$B$68:$AK$267,N$23,FALSE)</f>
        <v>・</v>
      </c>
      <c r="Q345" s="73">
        <f>VLOOKUP($B345,'参加申込一覧表(様式A-3)'!$B$68:$AK$267,Q$23,FALSE)</f>
      </c>
      <c r="R345" s="81" t="str">
        <f>VLOOKUP($B345,'参加申込一覧表(様式A-3)'!$B$68:$AK$267,R$23,FALSE)</f>
        <v>　</v>
      </c>
      <c r="S345" s="81" t="str">
        <f>VLOOKUP($B345,'参加申込一覧表(様式A-3)'!$B$68:$AK$267,S$23,FALSE)</f>
        <v>　</v>
      </c>
      <c r="U345" s="83">
        <f>'参加申込一覧表(様式A-3)'!J$60</f>
      </c>
      <c r="V345" s="60">
        <v>30</v>
      </c>
      <c r="W345" s="73">
        <f>VLOOKUP($B345,'参加申込一覧表(様式A-3)'!$B$68:$AK$267,W$23,FALSE)</f>
        <v>0</v>
      </c>
      <c r="X345" s="60">
        <f t="shared" si="44"/>
        <v>12</v>
      </c>
      <c r="Y345" s="60">
        <f t="shared" si="45"/>
      </c>
      <c r="AC345" s="60">
        <f t="shared" si="46"/>
        <v>0</v>
      </c>
      <c r="AD345" s="60">
        <f t="shared" si="47"/>
        <v>0</v>
      </c>
      <c r="AE345" s="254">
        <f t="shared" si="42"/>
      </c>
    </row>
    <row r="346" spans="1:31" ht="13.5">
      <c r="A346" s="60">
        <v>321</v>
      </c>
      <c r="B346">
        <f>B343+1</f>
        <v>107</v>
      </c>
      <c r="C346" s="60">
        <f t="shared" si="41"/>
        <v>3</v>
      </c>
      <c r="D346" s="245">
        <f>VLOOKUP($B346,'参加申込一覧表(様式A-3)'!$B$68:$AK$267,D$24,FALSE)</f>
        <v>0</v>
      </c>
      <c r="E346" s="246">
        <f>IF(AE346="","",COUNTIF(AE$26:AE346,E$24))</f>
      </c>
      <c r="G346" s="73">
        <f>VLOOKUP($B346,'参加申込一覧表(様式A-3)'!$B$68:$AK$267,G$24,FALSE)</f>
        <v>0</v>
      </c>
      <c r="H346" s="60">
        <f t="shared" si="43"/>
      </c>
      <c r="I346" s="81">
        <f>VLOOKUP($B346,'参加申込一覧表(様式A-3)'!$B$68:$AK$267,I$24,FALSE)</f>
      </c>
      <c r="K346" s="73">
        <f>VLOOKUP($B346,'参加申込一覧表(様式A-3)'!$B$68:$AK$267,K$24,FALSE)</f>
        <v>0</v>
      </c>
      <c r="L346" s="81" t="str">
        <f>VLOOKUP($B346,'参加申込一覧表(様式A-3)'!$B$68:$AK$267,L$24,FALSE)</f>
        <v>・</v>
      </c>
      <c r="M346" s="81" t="str">
        <f>VLOOKUP($B346,'参加申込一覧表(様式A-3)'!$B$68:$AK$267,M$24,FALSE)</f>
        <v>・</v>
      </c>
      <c r="N346" s="81" t="str">
        <f>VLOOKUP($B346,'参加申込一覧表(様式A-3)'!$B$68:$AK$267,N$24,FALSE)</f>
        <v>・</v>
      </c>
      <c r="Q346" s="73">
        <f>VLOOKUP($B346,'参加申込一覧表(様式A-3)'!$B$68:$AK$267,Q$24,FALSE)</f>
      </c>
      <c r="R346" s="81" t="str">
        <f>VLOOKUP($B346,'参加申込一覧表(様式A-3)'!$B$68:$AK$267,R$24,FALSE)</f>
        <v>　</v>
      </c>
      <c r="S346" s="81" t="str">
        <f>VLOOKUP($B346,'参加申込一覧表(様式A-3)'!$B$68:$AK$267,S$24,FALSE)</f>
        <v>　</v>
      </c>
      <c r="U346" s="83">
        <f>'参加申込一覧表(様式A-3)'!J$60</f>
      </c>
      <c r="V346" s="60">
        <v>30</v>
      </c>
      <c r="W346" s="73">
        <f>VLOOKUP($B346,'参加申込一覧表(様式A-3)'!$B$68:$AK$267,W$24,FALSE)</f>
        <v>0</v>
      </c>
      <c r="X346" s="60">
        <f t="shared" si="44"/>
        <v>12</v>
      </c>
      <c r="Y346" s="60">
        <f t="shared" si="45"/>
      </c>
      <c r="AC346" s="60">
        <f t="shared" si="46"/>
        <v>0</v>
      </c>
      <c r="AD346" s="60">
        <f t="shared" si="47"/>
        <v>0</v>
      </c>
      <c r="AE346" s="254">
        <f t="shared" si="42"/>
      </c>
    </row>
    <row r="347" spans="1:31" ht="13.5">
      <c r="A347" s="60">
        <v>322</v>
      </c>
      <c r="B347">
        <f>B346</f>
        <v>107</v>
      </c>
      <c r="C347" s="60">
        <f t="shared" si="41"/>
        <v>1</v>
      </c>
      <c r="D347" s="245">
        <f>VLOOKUP($B347,'参加申込一覧表(様式A-3)'!$B$68:$AK$267,D$22,FALSE)</f>
        <v>0</v>
      </c>
      <c r="E347" s="246">
        <f>IF(AE347="","",COUNTIF(AE$26:AE347,E$24))</f>
      </c>
      <c r="G347" s="73">
        <f>VLOOKUP($B347,'参加申込一覧表(様式A-3)'!$B$68:$AK$267,G$22,FALSE)</f>
        <v>0</v>
      </c>
      <c r="H347" s="60">
        <f t="shared" si="43"/>
      </c>
      <c r="I347" s="81">
        <f>VLOOKUP($B347,'参加申込一覧表(様式A-3)'!$B$68:$AK$267,I$22,FALSE)</f>
      </c>
      <c r="K347" s="73">
        <f>VLOOKUP($B347,'参加申込一覧表(様式A-3)'!$B$68:$AK$267,K$22,FALSE)</f>
        <v>0</v>
      </c>
      <c r="L347" s="81" t="str">
        <f>VLOOKUP($B347,'参加申込一覧表(様式A-3)'!$B$68:$AK$267,L$22,FALSE)</f>
        <v>・</v>
      </c>
      <c r="M347" s="81" t="str">
        <f>VLOOKUP($B347,'参加申込一覧表(様式A-3)'!$B$68:$AK$267,M$22,FALSE)</f>
        <v>・</v>
      </c>
      <c r="N347" s="81" t="str">
        <f>VLOOKUP($B347,'参加申込一覧表(様式A-3)'!$B$68:$AK$267,N$22,FALSE)</f>
        <v>・</v>
      </c>
      <c r="Q347" s="73">
        <f>VLOOKUP($B347,'参加申込一覧表(様式A-3)'!$B$68:$AK$267,$Q$22,FALSE)</f>
      </c>
      <c r="R347" s="81" t="str">
        <f>VLOOKUP($B347,'参加申込一覧表(様式A-3)'!$B$68:$AK$267,R$22,FALSE)</f>
        <v>　</v>
      </c>
      <c r="S347" s="81" t="str">
        <f>VLOOKUP($B347,'参加申込一覧表(様式A-3)'!$B$68:$AK$267,S$22,FALSE)</f>
        <v>　</v>
      </c>
      <c r="U347" s="83">
        <f>'参加申込一覧表(様式A-3)'!J$60</f>
      </c>
      <c r="V347" s="60">
        <v>30</v>
      </c>
      <c r="W347" s="73">
        <f>VLOOKUP($B347,'参加申込一覧表(様式A-3)'!$B$68:$AK$267,W$22,FALSE)</f>
        <v>0</v>
      </c>
      <c r="X347" s="60">
        <f t="shared" si="44"/>
        <v>12</v>
      </c>
      <c r="Y347" s="60">
        <f t="shared" si="45"/>
      </c>
      <c r="AC347" s="60">
        <f t="shared" si="46"/>
        <v>0</v>
      </c>
      <c r="AD347" s="60">
        <f t="shared" si="47"/>
        <v>0</v>
      </c>
      <c r="AE347" s="254">
        <f t="shared" si="42"/>
      </c>
    </row>
    <row r="348" spans="1:31" ht="13.5">
      <c r="A348" s="60">
        <v>323</v>
      </c>
      <c r="B348">
        <f>B347</f>
        <v>107</v>
      </c>
      <c r="C348" s="60">
        <f t="shared" si="41"/>
        <v>2</v>
      </c>
      <c r="D348" s="245">
        <f>VLOOKUP($B348,'参加申込一覧表(様式A-3)'!$B$68:$AK$267,D$23,FALSE)</f>
        <v>0</v>
      </c>
      <c r="E348" s="246">
        <f>IF(AE348="","",COUNTIF(AE$26:AE348,E$24))</f>
      </c>
      <c r="G348" s="73">
        <f>VLOOKUP($B348,'参加申込一覧表(様式A-3)'!$B$68:$AK$267,G$23,FALSE)</f>
        <v>0</v>
      </c>
      <c r="H348" s="60">
        <f t="shared" si="43"/>
      </c>
      <c r="I348" s="81">
        <f>VLOOKUP($B348,'参加申込一覧表(様式A-3)'!$B$68:$AK$267,I$23,FALSE)</f>
      </c>
      <c r="K348" s="73">
        <f>VLOOKUP($B348,'参加申込一覧表(様式A-3)'!$B$68:$AK$267,K$23,FALSE)</f>
        <v>0</v>
      </c>
      <c r="L348" s="81" t="str">
        <f>VLOOKUP($B348,'参加申込一覧表(様式A-3)'!$B$68:$AK$267,L$23,FALSE)</f>
        <v>・</v>
      </c>
      <c r="M348" s="81" t="str">
        <f>VLOOKUP($B348,'参加申込一覧表(様式A-3)'!$B$68:$AK$267,M$23,FALSE)</f>
        <v>・</v>
      </c>
      <c r="N348" s="81" t="str">
        <f>VLOOKUP($B348,'参加申込一覧表(様式A-3)'!$B$68:$AK$267,N$23,FALSE)</f>
        <v>・</v>
      </c>
      <c r="Q348" s="73">
        <f>VLOOKUP($B348,'参加申込一覧表(様式A-3)'!$B$68:$AK$267,Q$23,FALSE)</f>
      </c>
      <c r="R348" s="81" t="str">
        <f>VLOOKUP($B348,'参加申込一覧表(様式A-3)'!$B$68:$AK$267,R$23,FALSE)</f>
        <v>　</v>
      </c>
      <c r="S348" s="81" t="str">
        <f>VLOOKUP($B348,'参加申込一覧表(様式A-3)'!$B$68:$AK$267,S$23,FALSE)</f>
        <v>　</v>
      </c>
      <c r="U348" s="83">
        <f>'参加申込一覧表(様式A-3)'!J$60</f>
      </c>
      <c r="V348" s="60">
        <v>30</v>
      </c>
      <c r="W348" s="73">
        <f>VLOOKUP($B348,'参加申込一覧表(様式A-3)'!$B$68:$AK$267,W$23,FALSE)</f>
        <v>0</v>
      </c>
      <c r="X348" s="60">
        <f t="shared" si="44"/>
        <v>12</v>
      </c>
      <c r="Y348" s="60">
        <f t="shared" si="45"/>
      </c>
      <c r="AC348" s="60">
        <f t="shared" si="46"/>
        <v>0</v>
      </c>
      <c r="AD348" s="60">
        <f t="shared" si="47"/>
        <v>0</v>
      </c>
      <c r="AE348" s="254">
        <f t="shared" si="42"/>
      </c>
    </row>
    <row r="349" spans="1:31" ht="13.5">
      <c r="A349" s="60">
        <v>324</v>
      </c>
      <c r="B349">
        <f>B346+1</f>
        <v>108</v>
      </c>
      <c r="C349" s="60">
        <f t="shared" si="41"/>
        <v>3</v>
      </c>
      <c r="D349" s="245">
        <f>VLOOKUP($B349,'参加申込一覧表(様式A-3)'!$B$68:$AK$267,D$24,FALSE)</f>
        <v>0</v>
      </c>
      <c r="E349" s="246">
        <f>IF(AE349="","",COUNTIF(AE$26:AE349,E$24))</f>
      </c>
      <c r="G349" s="73">
        <f>VLOOKUP($B349,'参加申込一覧表(様式A-3)'!$B$68:$AK$267,G$24,FALSE)</f>
        <v>0</v>
      </c>
      <c r="H349" s="60">
        <f t="shared" si="43"/>
      </c>
      <c r="I349" s="81">
        <f>VLOOKUP($B349,'参加申込一覧表(様式A-3)'!$B$68:$AK$267,I$24,FALSE)</f>
      </c>
      <c r="K349" s="73">
        <f>VLOOKUP($B349,'参加申込一覧表(様式A-3)'!$B$68:$AK$267,K$24,FALSE)</f>
        <v>0</v>
      </c>
      <c r="L349" s="81" t="str">
        <f>VLOOKUP($B349,'参加申込一覧表(様式A-3)'!$B$68:$AK$267,L$24,FALSE)</f>
        <v>・</v>
      </c>
      <c r="M349" s="81" t="str">
        <f>VLOOKUP($B349,'参加申込一覧表(様式A-3)'!$B$68:$AK$267,M$24,FALSE)</f>
        <v>・</v>
      </c>
      <c r="N349" s="81" t="str">
        <f>VLOOKUP($B349,'参加申込一覧表(様式A-3)'!$B$68:$AK$267,N$24,FALSE)</f>
        <v>・</v>
      </c>
      <c r="Q349" s="73">
        <f>VLOOKUP($B349,'参加申込一覧表(様式A-3)'!$B$68:$AK$267,Q$24,FALSE)</f>
      </c>
      <c r="R349" s="81" t="str">
        <f>VLOOKUP($B349,'参加申込一覧表(様式A-3)'!$B$68:$AK$267,R$24,FALSE)</f>
        <v>　</v>
      </c>
      <c r="S349" s="81" t="str">
        <f>VLOOKUP($B349,'参加申込一覧表(様式A-3)'!$B$68:$AK$267,S$24,FALSE)</f>
        <v>　</v>
      </c>
      <c r="U349" s="83">
        <f>'参加申込一覧表(様式A-3)'!J$60</f>
      </c>
      <c r="V349" s="60">
        <v>30</v>
      </c>
      <c r="W349" s="73">
        <f>VLOOKUP($B349,'参加申込一覧表(様式A-3)'!$B$68:$AK$267,W$24,FALSE)</f>
        <v>0</v>
      </c>
      <c r="X349" s="60">
        <f t="shared" si="44"/>
        <v>12</v>
      </c>
      <c r="Y349" s="60">
        <f t="shared" si="45"/>
      </c>
      <c r="AC349" s="60">
        <f t="shared" si="46"/>
        <v>0</v>
      </c>
      <c r="AD349" s="60">
        <f t="shared" si="47"/>
        <v>0</v>
      </c>
      <c r="AE349" s="254">
        <f t="shared" si="42"/>
      </c>
    </row>
    <row r="350" spans="1:31" ht="13.5">
      <c r="A350" s="60">
        <v>325</v>
      </c>
      <c r="B350">
        <f>B349</f>
        <v>108</v>
      </c>
      <c r="C350" s="60">
        <f aca="true" t="shared" si="48" ref="C350:C413">C347</f>
        <v>1</v>
      </c>
      <c r="D350" s="245">
        <f>VLOOKUP($B350,'参加申込一覧表(様式A-3)'!$B$68:$AK$267,D$22,FALSE)</f>
        <v>0</v>
      </c>
      <c r="E350" s="246">
        <f>IF(AE350="","",COUNTIF(AE$26:AE350,E$24))</f>
      </c>
      <c r="G350" s="73">
        <f>VLOOKUP($B350,'参加申込一覧表(様式A-3)'!$B$68:$AK$267,G$22,FALSE)</f>
        <v>0</v>
      </c>
      <c r="H350" s="60">
        <f t="shared" si="43"/>
      </c>
      <c r="I350" s="81">
        <f>VLOOKUP($B350,'参加申込一覧表(様式A-3)'!$B$68:$AK$267,I$22,FALSE)</f>
      </c>
      <c r="K350" s="73">
        <f>VLOOKUP($B350,'参加申込一覧表(様式A-3)'!$B$68:$AK$267,K$22,FALSE)</f>
        <v>0</v>
      </c>
      <c r="L350" s="81" t="str">
        <f>VLOOKUP($B350,'参加申込一覧表(様式A-3)'!$B$68:$AK$267,L$22,FALSE)</f>
        <v>・</v>
      </c>
      <c r="M350" s="81" t="str">
        <f>VLOOKUP($B350,'参加申込一覧表(様式A-3)'!$B$68:$AK$267,M$22,FALSE)</f>
        <v>・</v>
      </c>
      <c r="N350" s="81" t="str">
        <f>VLOOKUP($B350,'参加申込一覧表(様式A-3)'!$B$68:$AK$267,N$22,FALSE)</f>
        <v>・</v>
      </c>
      <c r="Q350" s="73">
        <f>VLOOKUP($B350,'参加申込一覧表(様式A-3)'!$B$68:$AK$267,$Q$22,FALSE)</f>
      </c>
      <c r="R350" s="81" t="str">
        <f>VLOOKUP($B350,'参加申込一覧表(様式A-3)'!$B$68:$AK$267,R$22,FALSE)</f>
        <v>　</v>
      </c>
      <c r="S350" s="81" t="str">
        <f>VLOOKUP($B350,'参加申込一覧表(様式A-3)'!$B$68:$AK$267,S$22,FALSE)</f>
        <v>　</v>
      </c>
      <c r="U350" s="83">
        <f>'参加申込一覧表(様式A-3)'!J$60</f>
      </c>
      <c r="V350" s="60">
        <v>30</v>
      </c>
      <c r="W350" s="73">
        <f>VLOOKUP($B350,'参加申込一覧表(様式A-3)'!$B$68:$AK$267,W$22,FALSE)</f>
        <v>0</v>
      </c>
      <c r="X350" s="60">
        <f t="shared" si="44"/>
        <v>12</v>
      </c>
      <c r="Y350" s="60">
        <f t="shared" si="45"/>
      </c>
      <c r="AC350" s="60">
        <f t="shared" si="46"/>
        <v>0</v>
      </c>
      <c r="AD350" s="60">
        <f t="shared" si="47"/>
        <v>0</v>
      </c>
      <c r="AE350" s="254">
        <f t="shared" si="42"/>
      </c>
    </row>
    <row r="351" spans="1:31" ht="13.5">
      <c r="A351" s="60">
        <v>326</v>
      </c>
      <c r="B351">
        <f>B350</f>
        <v>108</v>
      </c>
      <c r="C351" s="60">
        <f t="shared" si="48"/>
        <v>2</v>
      </c>
      <c r="D351" s="245">
        <f>VLOOKUP($B351,'参加申込一覧表(様式A-3)'!$B$68:$AK$267,D$23,FALSE)</f>
        <v>0</v>
      </c>
      <c r="E351" s="246">
        <f>IF(AE351="","",COUNTIF(AE$26:AE351,E$24))</f>
      </c>
      <c r="G351" s="73">
        <f>VLOOKUP($B351,'参加申込一覧表(様式A-3)'!$B$68:$AK$267,G$23,FALSE)</f>
        <v>0</v>
      </c>
      <c r="H351" s="60">
        <f t="shared" si="43"/>
      </c>
      <c r="I351" s="81">
        <f>VLOOKUP($B351,'参加申込一覧表(様式A-3)'!$B$68:$AK$267,I$23,FALSE)</f>
      </c>
      <c r="K351" s="73">
        <f>VLOOKUP($B351,'参加申込一覧表(様式A-3)'!$B$68:$AK$267,K$23,FALSE)</f>
        <v>0</v>
      </c>
      <c r="L351" s="81" t="str">
        <f>VLOOKUP($B351,'参加申込一覧表(様式A-3)'!$B$68:$AK$267,L$23,FALSE)</f>
        <v>・</v>
      </c>
      <c r="M351" s="81" t="str">
        <f>VLOOKUP($B351,'参加申込一覧表(様式A-3)'!$B$68:$AK$267,M$23,FALSE)</f>
        <v>・</v>
      </c>
      <c r="N351" s="81" t="str">
        <f>VLOOKUP($B351,'参加申込一覧表(様式A-3)'!$B$68:$AK$267,N$23,FALSE)</f>
        <v>・</v>
      </c>
      <c r="Q351" s="73">
        <f>VLOOKUP($B351,'参加申込一覧表(様式A-3)'!$B$68:$AK$267,Q$23,FALSE)</f>
      </c>
      <c r="R351" s="81" t="str">
        <f>VLOOKUP($B351,'参加申込一覧表(様式A-3)'!$B$68:$AK$267,R$23,FALSE)</f>
        <v>　</v>
      </c>
      <c r="S351" s="81" t="str">
        <f>VLOOKUP($B351,'参加申込一覧表(様式A-3)'!$B$68:$AK$267,S$23,FALSE)</f>
        <v>　</v>
      </c>
      <c r="U351" s="83">
        <f>'参加申込一覧表(様式A-3)'!J$60</f>
      </c>
      <c r="V351" s="60">
        <v>30</v>
      </c>
      <c r="W351" s="73">
        <f>VLOOKUP($B351,'参加申込一覧表(様式A-3)'!$B$68:$AK$267,W$23,FALSE)</f>
        <v>0</v>
      </c>
      <c r="X351" s="60">
        <f t="shared" si="44"/>
        <v>12</v>
      </c>
      <c r="Y351" s="60">
        <f t="shared" si="45"/>
      </c>
      <c r="AC351" s="60">
        <f t="shared" si="46"/>
        <v>0</v>
      </c>
      <c r="AD351" s="60">
        <f t="shared" si="47"/>
        <v>0</v>
      </c>
      <c r="AE351" s="254">
        <f t="shared" si="42"/>
      </c>
    </row>
    <row r="352" spans="1:31" ht="13.5">
      <c r="A352" s="60">
        <v>327</v>
      </c>
      <c r="B352">
        <f>B349+1</f>
        <v>109</v>
      </c>
      <c r="C352" s="60">
        <f t="shared" si="48"/>
        <v>3</v>
      </c>
      <c r="D352" s="245">
        <f>VLOOKUP($B352,'参加申込一覧表(様式A-3)'!$B$68:$AK$267,D$24,FALSE)</f>
        <v>0</v>
      </c>
      <c r="E352" s="246">
        <f>IF(AE352="","",COUNTIF(AE$26:AE352,E$24))</f>
      </c>
      <c r="G352" s="73">
        <f>VLOOKUP($B352,'参加申込一覧表(様式A-3)'!$B$68:$AK$267,G$24,FALSE)</f>
        <v>0</v>
      </c>
      <c r="H352" s="60">
        <f t="shared" si="43"/>
      </c>
      <c r="I352" s="81">
        <f>VLOOKUP($B352,'参加申込一覧表(様式A-3)'!$B$68:$AK$267,I$24,FALSE)</f>
      </c>
      <c r="K352" s="73">
        <f>VLOOKUP($B352,'参加申込一覧表(様式A-3)'!$B$68:$AK$267,K$24,FALSE)</f>
        <v>0</v>
      </c>
      <c r="L352" s="81" t="str">
        <f>VLOOKUP($B352,'参加申込一覧表(様式A-3)'!$B$68:$AK$267,L$24,FALSE)</f>
        <v>・</v>
      </c>
      <c r="M352" s="81" t="str">
        <f>VLOOKUP($B352,'参加申込一覧表(様式A-3)'!$B$68:$AK$267,M$24,FALSE)</f>
        <v>・</v>
      </c>
      <c r="N352" s="81" t="str">
        <f>VLOOKUP($B352,'参加申込一覧表(様式A-3)'!$B$68:$AK$267,N$24,FALSE)</f>
        <v>・</v>
      </c>
      <c r="Q352" s="73">
        <f>VLOOKUP($B352,'参加申込一覧表(様式A-3)'!$B$68:$AK$267,Q$24,FALSE)</f>
      </c>
      <c r="R352" s="81" t="str">
        <f>VLOOKUP($B352,'参加申込一覧表(様式A-3)'!$B$68:$AK$267,R$24,FALSE)</f>
        <v>　</v>
      </c>
      <c r="S352" s="81" t="str">
        <f>VLOOKUP($B352,'参加申込一覧表(様式A-3)'!$B$68:$AK$267,S$24,FALSE)</f>
        <v>　</v>
      </c>
      <c r="U352" s="83">
        <f>'参加申込一覧表(様式A-3)'!J$60</f>
      </c>
      <c r="V352" s="60">
        <v>30</v>
      </c>
      <c r="W352" s="73">
        <f>VLOOKUP($B352,'参加申込一覧表(様式A-3)'!$B$68:$AK$267,W$24,FALSE)</f>
        <v>0</v>
      </c>
      <c r="X352" s="60">
        <f t="shared" si="44"/>
        <v>12</v>
      </c>
      <c r="Y352" s="60">
        <f t="shared" si="45"/>
      </c>
      <c r="AC352" s="60">
        <f t="shared" si="46"/>
        <v>0</v>
      </c>
      <c r="AD352" s="60">
        <f t="shared" si="47"/>
        <v>0</v>
      </c>
      <c r="AE352" s="254">
        <f aca="true" t="shared" si="49" ref="AE352:AE415">IF(D352=0,"",AE$24)</f>
      </c>
    </row>
    <row r="353" spans="1:31" ht="13.5">
      <c r="A353" s="60">
        <v>328</v>
      </c>
      <c r="B353">
        <f>B352</f>
        <v>109</v>
      </c>
      <c r="C353" s="60">
        <f t="shared" si="48"/>
        <v>1</v>
      </c>
      <c r="D353" s="245">
        <f>VLOOKUP($B353,'参加申込一覧表(様式A-3)'!$B$68:$AK$267,D$22,FALSE)</f>
        <v>0</v>
      </c>
      <c r="E353" s="246">
        <f>IF(AE353="","",COUNTIF(AE$26:AE353,E$24))</f>
      </c>
      <c r="G353" s="73">
        <f>VLOOKUP($B353,'参加申込一覧表(様式A-3)'!$B$68:$AK$267,G$22,FALSE)</f>
        <v>0</v>
      </c>
      <c r="H353" s="60">
        <f t="shared" si="43"/>
      </c>
      <c r="I353" s="81">
        <f>VLOOKUP($B353,'参加申込一覧表(様式A-3)'!$B$68:$AK$267,I$22,FALSE)</f>
      </c>
      <c r="K353" s="73">
        <f>VLOOKUP($B353,'参加申込一覧表(様式A-3)'!$B$68:$AK$267,K$22,FALSE)</f>
        <v>0</v>
      </c>
      <c r="L353" s="81" t="str">
        <f>VLOOKUP($B353,'参加申込一覧表(様式A-3)'!$B$68:$AK$267,L$22,FALSE)</f>
        <v>・</v>
      </c>
      <c r="M353" s="81" t="str">
        <f>VLOOKUP($B353,'参加申込一覧表(様式A-3)'!$B$68:$AK$267,M$22,FALSE)</f>
        <v>・</v>
      </c>
      <c r="N353" s="81" t="str">
        <f>VLOOKUP($B353,'参加申込一覧表(様式A-3)'!$B$68:$AK$267,N$22,FALSE)</f>
        <v>・</v>
      </c>
      <c r="Q353" s="73">
        <f>VLOOKUP($B353,'参加申込一覧表(様式A-3)'!$B$68:$AK$267,$Q$22,FALSE)</f>
      </c>
      <c r="R353" s="81" t="str">
        <f>VLOOKUP($B353,'参加申込一覧表(様式A-3)'!$B$68:$AK$267,R$22,FALSE)</f>
        <v>　</v>
      </c>
      <c r="S353" s="81" t="str">
        <f>VLOOKUP($B353,'参加申込一覧表(様式A-3)'!$B$68:$AK$267,S$22,FALSE)</f>
        <v>　</v>
      </c>
      <c r="U353" s="83">
        <f>'参加申込一覧表(様式A-3)'!J$60</f>
      </c>
      <c r="V353" s="60">
        <v>30</v>
      </c>
      <c r="W353" s="73">
        <f>VLOOKUP($B353,'参加申込一覧表(様式A-3)'!$B$68:$AK$267,W$22,FALSE)</f>
        <v>0</v>
      </c>
      <c r="X353" s="60">
        <f t="shared" si="44"/>
        <v>12</v>
      </c>
      <c r="Y353" s="60">
        <f t="shared" si="45"/>
      </c>
      <c r="AC353" s="60">
        <f t="shared" si="46"/>
        <v>0</v>
      </c>
      <c r="AD353" s="60">
        <f t="shared" si="47"/>
        <v>0</v>
      </c>
      <c r="AE353" s="254">
        <f t="shared" si="49"/>
      </c>
    </row>
    <row r="354" spans="1:31" ht="13.5">
      <c r="A354" s="60">
        <v>329</v>
      </c>
      <c r="B354">
        <f>B353</f>
        <v>109</v>
      </c>
      <c r="C354" s="60">
        <f t="shared" si="48"/>
        <v>2</v>
      </c>
      <c r="D354" s="245">
        <f>VLOOKUP($B354,'参加申込一覧表(様式A-3)'!$B$68:$AK$267,D$23,FALSE)</f>
        <v>0</v>
      </c>
      <c r="E354" s="246">
        <f>IF(AE354="","",COUNTIF(AE$26:AE354,E$24))</f>
      </c>
      <c r="G354" s="73">
        <f>VLOOKUP($B354,'参加申込一覧表(様式A-3)'!$B$68:$AK$267,G$23,FALSE)</f>
        <v>0</v>
      </c>
      <c r="H354" s="60">
        <f t="shared" si="43"/>
      </c>
      <c r="I354" s="81">
        <f>VLOOKUP($B354,'参加申込一覧表(様式A-3)'!$B$68:$AK$267,I$23,FALSE)</f>
      </c>
      <c r="K354" s="73">
        <f>VLOOKUP($B354,'参加申込一覧表(様式A-3)'!$B$68:$AK$267,K$23,FALSE)</f>
        <v>0</v>
      </c>
      <c r="L354" s="81" t="str">
        <f>VLOOKUP($B354,'参加申込一覧表(様式A-3)'!$B$68:$AK$267,L$23,FALSE)</f>
        <v>・</v>
      </c>
      <c r="M354" s="81" t="str">
        <f>VLOOKUP($B354,'参加申込一覧表(様式A-3)'!$B$68:$AK$267,M$23,FALSE)</f>
        <v>・</v>
      </c>
      <c r="N354" s="81" t="str">
        <f>VLOOKUP($B354,'参加申込一覧表(様式A-3)'!$B$68:$AK$267,N$23,FALSE)</f>
        <v>・</v>
      </c>
      <c r="Q354" s="73">
        <f>VLOOKUP($B354,'参加申込一覧表(様式A-3)'!$B$68:$AK$267,Q$23,FALSE)</f>
      </c>
      <c r="R354" s="81" t="str">
        <f>VLOOKUP($B354,'参加申込一覧表(様式A-3)'!$B$68:$AK$267,R$23,FALSE)</f>
        <v>　</v>
      </c>
      <c r="S354" s="81" t="str">
        <f>VLOOKUP($B354,'参加申込一覧表(様式A-3)'!$B$68:$AK$267,S$23,FALSE)</f>
        <v>　</v>
      </c>
      <c r="U354" s="83">
        <f>'参加申込一覧表(様式A-3)'!J$60</f>
      </c>
      <c r="V354" s="60">
        <v>30</v>
      </c>
      <c r="W354" s="73">
        <f>VLOOKUP($B354,'参加申込一覧表(様式A-3)'!$B$68:$AK$267,W$23,FALSE)</f>
        <v>0</v>
      </c>
      <c r="X354" s="60">
        <f t="shared" si="44"/>
        <v>12</v>
      </c>
      <c r="Y354" s="60">
        <f t="shared" si="45"/>
      </c>
      <c r="AC354" s="60">
        <f t="shared" si="46"/>
        <v>0</v>
      </c>
      <c r="AD354" s="60">
        <f t="shared" si="47"/>
        <v>0</v>
      </c>
      <c r="AE354" s="254">
        <f t="shared" si="49"/>
      </c>
    </row>
    <row r="355" spans="1:31" ht="13.5">
      <c r="A355" s="60">
        <v>330</v>
      </c>
      <c r="B355">
        <f>B352+1</f>
        <v>110</v>
      </c>
      <c r="C355" s="60">
        <f t="shared" si="48"/>
        <v>3</v>
      </c>
      <c r="D355" s="245">
        <f>VLOOKUP($B355,'参加申込一覧表(様式A-3)'!$B$68:$AK$267,D$24,FALSE)</f>
        <v>0</v>
      </c>
      <c r="E355" s="246">
        <f>IF(AE355="","",COUNTIF(AE$26:AE355,E$24))</f>
      </c>
      <c r="G355" s="73">
        <f>VLOOKUP($B355,'参加申込一覧表(様式A-3)'!$B$68:$AK$267,G$24,FALSE)</f>
        <v>0</v>
      </c>
      <c r="H355" s="60">
        <f t="shared" si="43"/>
      </c>
      <c r="I355" s="81">
        <f>VLOOKUP($B355,'参加申込一覧表(様式A-3)'!$B$68:$AK$267,I$24,FALSE)</f>
      </c>
      <c r="K355" s="73">
        <f>VLOOKUP($B355,'参加申込一覧表(様式A-3)'!$B$68:$AK$267,K$24,FALSE)</f>
        <v>0</v>
      </c>
      <c r="L355" s="81" t="str">
        <f>VLOOKUP($B355,'参加申込一覧表(様式A-3)'!$B$68:$AK$267,L$24,FALSE)</f>
        <v>・</v>
      </c>
      <c r="M355" s="81" t="str">
        <f>VLOOKUP($B355,'参加申込一覧表(様式A-3)'!$B$68:$AK$267,M$24,FALSE)</f>
        <v>・</v>
      </c>
      <c r="N355" s="81" t="str">
        <f>VLOOKUP($B355,'参加申込一覧表(様式A-3)'!$B$68:$AK$267,N$24,FALSE)</f>
        <v>・</v>
      </c>
      <c r="Q355" s="73">
        <f>VLOOKUP($B355,'参加申込一覧表(様式A-3)'!$B$68:$AK$267,Q$24,FALSE)</f>
      </c>
      <c r="R355" s="81" t="str">
        <f>VLOOKUP($B355,'参加申込一覧表(様式A-3)'!$B$68:$AK$267,R$24,FALSE)</f>
        <v>　</v>
      </c>
      <c r="S355" s="81" t="str">
        <f>VLOOKUP($B355,'参加申込一覧表(様式A-3)'!$B$68:$AK$267,S$24,FALSE)</f>
        <v>　</v>
      </c>
      <c r="U355" s="83">
        <f>'参加申込一覧表(様式A-3)'!J$60</f>
      </c>
      <c r="V355" s="60">
        <v>30</v>
      </c>
      <c r="W355" s="73">
        <f>VLOOKUP($B355,'参加申込一覧表(様式A-3)'!$B$68:$AK$267,W$24,FALSE)</f>
        <v>0</v>
      </c>
      <c r="X355" s="60">
        <f t="shared" si="44"/>
        <v>12</v>
      </c>
      <c r="Y355" s="60">
        <f t="shared" si="45"/>
      </c>
      <c r="AC355" s="60">
        <f t="shared" si="46"/>
        <v>0</v>
      </c>
      <c r="AD355" s="60">
        <f t="shared" si="47"/>
        <v>0</v>
      </c>
      <c r="AE355" s="254">
        <f t="shared" si="49"/>
      </c>
    </row>
    <row r="356" spans="1:31" ht="13.5">
      <c r="A356" s="60">
        <v>331</v>
      </c>
      <c r="B356">
        <f>B355</f>
        <v>110</v>
      </c>
      <c r="C356" s="60">
        <f t="shared" si="48"/>
        <v>1</v>
      </c>
      <c r="D356" s="245">
        <f>VLOOKUP($B356,'参加申込一覧表(様式A-3)'!$B$68:$AK$267,D$22,FALSE)</f>
        <v>0</v>
      </c>
      <c r="E356" s="246">
        <f>IF(AE356="","",COUNTIF(AE$26:AE356,E$24))</f>
      </c>
      <c r="G356" s="73">
        <f>VLOOKUP($B356,'参加申込一覧表(様式A-3)'!$B$68:$AK$267,G$22,FALSE)</f>
        <v>0</v>
      </c>
      <c r="H356" s="60">
        <f t="shared" si="43"/>
      </c>
      <c r="I356" s="81">
        <f>VLOOKUP($B356,'参加申込一覧表(様式A-3)'!$B$68:$AK$267,I$22,FALSE)</f>
      </c>
      <c r="K356" s="73">
        <f>VLOOKUP($B356,'参加申込一覧表(様式A-3)'!$B$68:$AK$267,K$22,FALSE)</f>
        <v>0</v>
      </c>
      <c r="L356" s="81" t="str">
        <f>VLOOKUP($B356,'参加申込一覧表(様式A-3)'!$B$68:$AK$267,L$22,FALSE)</f>
        <v>・</v>
      </c>
      <c r="M356" s="81" t="str">
        <f>VLOOKUP($B356,'参加申込一覧表(様式A-3)'!$B$68:$AK$267,M$22,FALSE)</f>
        <v>・</v>
      </c>
      <c r="N356" s="81" t="str">
        <f>VLOOKUP($B356,'参加申込一覧表(様式A-3)'!$B$68:$AK$267,N$22,FALSE)</f>
        <v>・</v>
      </c>
      <c r="Q356" s="73">
        <f>VLOOKUP($B356,'参加申込一覧表(様式A-3)'!$B$68:$AK$267,$Q$22,FALSE)</f>
      </c>
      <c r="R356" s="81" t="str">
        <f>VLOOKUP($B356,'参加申込一覧表(様式A-3)'!$B$68:$AK$267,R$22,FALSE)</f>
        <v>　</v>
      </c>
      <c r="S356" s="81" t="str">
        <f>VLOOKUP($B356,'参加申込一覧表(様式A-3)'!$B$68:$AK$267,S$22,FALSE)</f>
        <v>　</v>
      </c>
      <c r="U356" s="83">
        <f>'参加申込一覧表(様式A-3)'!J$60</f>
      </c>
      <c r="V356" s="60">
        <v>30</v>
      </c>
      <c r="W356" s="73">
        <f>VLOOKUP($B356,'参加申込一覧表(様式A-3)'!$B$68:$AK$267,W$22,FALSE)</f>
        <v>0</v>
      </c>
      <c r="X356" s="60">
        <f t="shared" si="44"/>
        <v>12</v>
      </c>
      <c r="Y356" s="60">
        <f t="shared" si="45"/>
      </c>
      <c r="AC356" s="60">
        <f t="shared" si="46"/>
        <v>0</v>
      </c>
      <c r="AD356" s="60">
        <f t="shared" si="47"/>
        <v>0</v>
      </c>
      <c r="AE356" s="254">
        <f t="shared" si="49"/>
      </c>
    </row>
    <row r="357" spans="1:31" ht="13.5">
      <c r="A357" s="60">
        <v>332</v>
      </c>
      <c r="B357">
        <f>B356</f>
        <v>110</v>
      </c>
      <c r="C357" s="60">
        <f t="shared" si="48"/>
        <v>2</v>
      </c>
      <c r="D357" s="245">
        <f>VLOOKUP($B357,'参加申込一覧表(様式A-3)'!$B$68:$AK$267,D$23,FALSE)</f>
        <v>0</v>
      </c>
      <c r="E357" s="246">
        <f>IF(AE357="","",COUNTIF(AE$26:AE357,E$24))</f>
      </c>
      <c r="G357" s="73">
        <f>VLOOKUP($B357,'参加申込一覧表(様式A-3)'!$B$68:$AK$267,G$23,FALSE)</f>
        <v>0</v>
      </c>
      <c r="H357" s="60">
        <f t="shared" si="43"/>
      </c>
      <c r="I357" s="81">
        <f>VLOOKUP($B357,'参加申込一覧表(様式A-3)'!$B$68:$AK$267,I$23,FALSE)</f>
      </c>
      <c r="K357" s="73">
        <f>VLOOKUP($B357,'参加申込一覧表(様式A-3)'!$B$68:$AK$267,K$23,FALSE)</f>
        <v>0</v>
      </c>
      <c r="L357" s="81" t="str">
        <f>VLOOKUP($B357,'参加申込一覧表(様式A-3)'!$B$68:$AK$267,L$23,FALSE)</f>
        <v>・</v>
      </c>
      <c r="M357" s="81" t="str">
        <f>VLOOKUP($B357,'参加申込一覧表(様式A-3)'!$B$68:$AK$267,M$23,FALSE)</f>
        <v>・</v>
      </c>
      <c r="N357" s="81" t="str">
        <f>VLOOKUP($B357,'参加申込一覧表(様式A-3)'!$B$68:$AK$267,N$23,FALSE)</f>
        <v>・</v>
      </c>
      <c r="Q357" s="73">
        <f>VLOOKUP($B357,'参加申込一覧表(様式A-3)'!$B$68:$AK$267,Q$23,FALSE)</f>
      </c>
      <c r="R357" s="81" t="str">
        <f>VLOOKUP($B357,'参加申込一覧表(様式A-3)'!$B$68:$AK$267,R$23,FALSE)</f>
        <v>　</v>
      </c>
      <c r="S357" s="81" t="str">
        <f>VLOOKUP($B357,'参加申込一覧表(様式A-3)'!$B$68:$AK$267,S$23,FALSE)</f>
        <v>　</v>
      </c>
      <c r="U357" s="83">
        <f>'参加申込一覧表(様式A-3)'!J$60</f>
      </c>
      <c r="V357" s="60">
        <v>30</v>
      </c>
      <c r="W357" s="73">
        <f>VLOOKUP($B357,'参加申込一覧表(様式A-3)'!$B$68:$AK$267,W$23,FALSE)</f>
        <v>0</v>
      </c>
      <c r="X357" s="60">
        <f t="shared" si="44"/>
        <v>12</v>
      </c>
      <c r="Y357" s="60">
        <f t="shared" si="45"/>
      </c>
      <c r="AC357" s="60">
        <f t="shared" si="46"/>
        <v>0</v>
      </c>
      <c r="AD357" s="60">
        <f t="shared" si="47"/>
        <v>0</v>
      </c>
      <c r="AE357" s="254">
        <f t="shared" si="49"/>
      </c>
    </row>
    <row r="358" spans="1:31" ht="13.5">
      <c r="A358" s="60">
        <v>333</v>
      </c>
      <c r="B358">
        <f>B355+1</f>
        <v>111</v>
      </c>
      <c r="C358" s="60">
        <f t="shared" si="48"/>
        <v>3</v>
      </c>
      <c r="D358" s="245">
        <f>VLOOKUP($B358,'参加申込一覧表(様式A-3)'!$B$68:$AK$267,D$24,FALSE)</f>
        <v>0</v>
      </c>
      <c r="E358" s="246">
        <f>IF(AE358="","",COUNTIF(AE$26:AE358,E$24))</f>
      </c>
      <c r="G358" s="73">
        <f>VLOOKUP($B358,'参加申込一覧表(様式A-3)'!$B$68:$AK$267,G$24,FALSE)</f>
        <v>0</v>
      </c>
      <c r="H358" s="60">
        <f t="shared" si="43"/>
      </c>
      <c r="I358" s="81">
        <f>VLOOKUP($B358,'参加申込一覧表(様式A-3)'!$B$68:$AK$267,I$24,FALSE)</f>
      </c>
      <c r="K358" s="73">
        <f>VLOOKUP($B358,'参加申込一覧表(様式A-3)'!$B$68:$AK$267,K$24,FALSE)</f>
        <v>0</v>
      </c>
      <c r="L358" s="81" t="str">
        <f>VLOOKUP($B358,'参加申込一覧表(様式A-3)'!$B$68:$AK$267,L$24,FALSE)</f>
        <v>・</v>
      </c>
      <c r="M358" s="81" t="str">
        <f>VLOOKUP($B358,'参加申込一覧表(様式A-3)'!$B$68:$AK$267,M$24,FALSE)</f>
        <v>・</v>
      </c>
      <c r="N358" s="81" t="str">
        <f>VLOOKUP($B358,'参加申込一覧表(様式A-3)'!$B$68:$AK$267,N$24,FALSE)</f>
        <v>・</v>
      </c>
      <c r="Q358" s="73">
        <f>VLOOKUP($B358,'参加申込一覧表(様式A-3)'!$B$68:$AK$267,Q$24,FALSE)</f>
      </c>
      <c r="R358" s="81" t="str">
        <f>VLOOKUP($B358,'参加申込一覧表(様式A-3)'!$B$68:$AK$267,R$24,FALSE)</f>
        <v>　</v>
      </c>
      <c r="S358" s="81" t="str">
        <f>VLOOKUP($B358,'参加申込一覧表(様式A-3)'!$B$68:$AK$267,S$24,FALSE)</f>
        <v>　</v>
      </c>
      <c r="U358" s="83">
        <f>'参加申込一覧表(様式A-3)'!J$60</f>
      </c>
      <c r="V358" s="60">
        <v>30</v>
      </c>
      <c r="W358" s="73">
        <f>VLOOKUP($B358,'参加申込一覧表(様式A-3)'!$B$68:$AK$267,W$24,FALSE)</f>
        <v>0</v>
      </c>
      <c r="X358" s="60">
        <f t="shared" si="44"/>
        <v>12</v>
      </c>
      <c r="Y358" s="60">
        <f t="shared" si="45"/>
      </c>
      <c r="AC358" s="60">
        <f t="shared" si="46"/>
        <v>0</v>
      </c>
      <c r="AD358" s="60">
        <f t="shared" si="47"/>
        <v>0</v>
      </c>
      <c r="AE358" s="254">
        <f t="shared" si="49"/>
      </c>
    </row>
    <row r="359" spans="1:31" ht="13.5">
      <c r="A359" s="60">
        <v>334</v>
      </c>
      <c r="B359">
        <f>B358</f>
        <v>111</v>
      </c>
      <c r="C359" s="60">
        <f t="shared" si="48"/>
        <v>1</v>
      </c>
      <c r="D359" s="245">
        <f>VLOOKUP($B359,'参加申込一覧表(様式A-3)'!$B$68:$AK$267,D$22,FALSE)</f>
        <v>0</v>
      </c>
      <c r="E359" s="246">
        <f>IF(AE359="","",COUNTIF(AE$26:AE359,E$24))</f>
      </c>
      <c r="G359" s="73">
        <f>VLOOKUP($B359,'参加申込一覧表(様式A-3)'!$B$68:$AK$267,G$22,FALSE)</f>
        <v>0</v>
      </c>
      <c r="H359" s="60">
        <f t="shared" si="43"/>
      </c>
      <c r="I359" s="81">
        <f>VLOOKUP($B359,'参加申込一覧表(様式A-3)'!$B$68:$AK$267,I$22,FALSE)</f>
      </c>
      <c r="K359" s="73">
        <f>VLOOKUP($B359,'参加申込一覧表(様式A-3)'!$B$68:$AK$267,K$22,FALSE)</f>
        <v>0</v>
      </c>
      <c r="L359" s="81" t="str">
        <f>VLOOKUP($B359,'参加申込一覧表(様式A-3)'!$B$68:$AK$267,L$22,FALSE)</f>
        <v>・</v>
      </c>
      <c r="M359" s="81" t="str">
        <f>VLOOKUP($B359,'参加申込一覧表(様式A-3)'!$B$68:$AK$267,M$22,FALSE)</f>
        <v>・</v>
      </c>
      <c r="N359" s="81" t="str">
        <f>VLOOKUP($B359,'参加申込一覧表(様式A-3)'!$B$68:$AK$267,N$22,FALSE)</f>
        <v>・</v>
      </c>
      <c r="Q359" s="73">
        <f>VLOOKUP($B359,'参加申込一覧表(様式A-3)'!$B$68:$AK$267,$Q$22,FALSE)</f>
      </c>
      <c r="R359" s="81" t="str">
        <f>VLOOKUP($B359,'参加申込一覧表(様式A-3)'!$B$68:$AK$267,R$22,FALSE)</f>
        <v>　</v>
      </c>
      <c r="S359" s="81" t="str">
        <f>VLOOKUP($B359,'参加申込一覧表(様式A-3)'!$B$68:$AK$267,S$22,FALSE)</f>
        <v>　</v>
      </c>
      <c r="U359" s="83">
        <f>'参加申込一覧表(様式A-3)'!J$60</f>
      </c>
      <c r="V359" s="60">
        <v>30</v>
      </c>
      <c r="W359" s="73">
        <f>VLOOKUP($B359,'参加申込一覧表(様式A-3)'!$B$68:$AK$267,W$22,FALSE)</f>
        <v>0</v>
      </c>
      <c r="X359" s="60">
        <f t="shared" si="44"/>
        <v>12</v>
      </c>
      <c r="Y359" s="60">
        <f t="shared" si="45"/>
      </c>
      <c r="AC359" s="60">
        <f t="shared" si="46"/>
        <v>0</v>
      </c>
      <c r="AD359" s="60">
        <f t="shared" si="47"/>
        <v>0</v>
      </c>
      <c r="AE359" s="254">
        <f t="shared" si="49"/>
      </c>
    </row>
    <row r="360" spans="1:31" ht="13.5">
      <c r="A360" s="60">
        <v>335</v>
      </c>
      <c r="B360">
        <f>B359</f>
        <v>111</v>
      </c>
      <c r="C360" s="60">
        <f t="shared" si="48"/>
        <v>2</v>
      </c>
      <c r="D360" s="245">
        <f>VLOOKUP($B360,'参加申込一覧表(様式A-3)'!$B$68:$AK$267,D$23,FALSE)</f>
        <v>0</v>
      </c>
      <c r="E360" s="246">
        <f>IF(AE360="","",COUNTIF(AE$26:AE360,E$24))</f>
      </c>
      <c r="G360" s="73">
        <f>VLOOKUP($B360,'参加申込一覧表(様式A-3)'!$B$68:$AK$267,G$23,FALSE)</f>
        <v>0</v>
      </c>
      <c r="H360" s="60">
        <f t="shared" si="43"/>
      </c>
      <c r="I360" s="81">
        <f>VLOOKUP($B360,'参加申込一覧表(様式A-3)'!$B$68:$AK$267,I$23,FALSE)</f>
      </c>
      <c r="K360" s="73">
        <f>VLOOKUP($B360,'参加申込一覧表(様式A-3)'!$B$68:$AK$267,K$23,FALSE)</f>
        <v>0</v>
      </c>
      <c r="L360" s="81" t="str">
        <f>VLOOKUP($B360,'参加申込一覧表(様式A-3)'!$B$68:$AK$267,L$23,FALSE)</f>
        <v>・</v>
      </c>
      <c r="M360" s="81" t="str">
        <f>VLOOKUP($B360,'参加申込一覧表(様式A-3)'!$B$68:$AK$267,M$23,FALSE)</f>
        <v>・</v>
      </c>
      <c r="N360" s="81" t="str">
        <f>VLOOKUP($B360,'参加申込一覧表(様式A-3)'!$B$68:$AK$267,N$23,FALSE)</f>
        <v>・</v>
      </c>
      <c r="Q360" s="73">
        <f>VLOOKUP($B360,'参加申込一覧表(様式A-3)'!$B$68:$AK$267,Q$23,FALSE)</f>
      </c>
      <c r="R360" s="81" t="str">
        <f>VLOOKUP($B360,'参加申込一覧表(様式A-3)'!$B$68:$AK$267,R$23,FALSE)</f>
        <v>　</v>
      </c>
      <c r="S360" s="81" t="str">
        <f>VLOOKUP($B360,'参加申込一覧表(様式A-3)'!$B$68:$AK$267,S$23,FALSE)</f>
        <v>　</v>
      </c>
      <c r="U360" s="83">
        <f>'参加申込一覧表(様式A-3)'!J$60</f>
      </c>
      <c r="V360" s="60">
        <v>30</v>
      </c>
      <c r="W360" s="73">
        <f>VLOOKUP($B360,'参加申込一覧表(様式A-3)'!$B$68:$AK$267,W$23,FALSE)</f>
        <v>0</v>
      </c>
      <c r="X360" s="60">
        <f t="shared" si="44"/>
        <v>12</v>
      </c>
      <c r="Y360" s="60">
        <f t="shared" si="45"/>
      </c>
      <c r="AC360" s="60">
        <f t="shared" si="46"/>
        <v>0</v>
      </c>
      <c r="AD360" s="60">
        <f t="shared" si="47"/>
        <v>0</v>
      </c>
      <c r="AE360" s="254">
        <f t="shared" si="49"/>
      </c>
    </row>
    <row r="361" spans="1:31" ht="13.5">
      <c r="A361" s="60">
        <v>336</v>
      </c>
      <c r="B361">
        <f>B358+1</f>
        <v>112</v>
      </c>
      <c r="C361" s="60">
        <f t="shared" si="48"/>
        <v>3</v>
      </c>
      <c r="D361" s="245">
        <f>VLOOKUP($B361,'参加申込一覧表(様式A-3)'!$B$68:$AK$267,D$24,FALSE)</f>
        <v>0</v>
      </c>
      <c r="E361" s="246">
        <f>IF(AE361="","",COUNTIF(AE$26:AE361,E$24))</f>
      </c>
      <c r="G361" s="73">
        <f>VLOOKUP($B361,'参加申込一覧表(様式A-3)'!$B$68:$AK$267,G$24,FALSE)</f>
        <v>0</v>
      </c>
      <c r="H361" s="60">
        <f t="shared" si="43"/>
      </c>
      <c r="I361" s="81">
        <f>VLOOKUP($B361,'参加申込一覧表(様式A-3)'!$B$68:$AK$267,I$24,FALSE)</f>
      </c>
      <c r="K361" s="73">
        <f>VLOOKUP($B361,'参加申込一覧表(様式A-3)'!$B$68:$AK$267,K$24,FALSE)</f>
        <v>0</v>
      </c>
      <c r="L361" s="81" t="str">
        <f>VLOOKUP($B361,'参加申込一覧表(様式A-3)'!$B$68:$AK$267,L$24,FALSE)</f>
        <v>・</v>
      </c>
      <c r="M361" s="81" t="str">
        <f>VLOOKUP($B361,'参加申込一覧表(様式A-3)'!$B$68:$AK$267,M$24,FALSE)</f>
        <v>・</v>
      </c>
      <c r="N361" s="81" t="str">
        <f>VLOOKUP($B361,'参加申込一覧表(様式A-3)'!$B$68:$AK$267,N$24,FALSE)</f>
        <v>・</v>
      </c>
      <c r="Q361" s="73">
        <f>VLOOKUP($B361,'参加申込一覧表(様式A-3)'!$B$68:$AK$267,Q$24,FALSE)</f>
      </c>
      <c r="R361" s="81" t="str">
        <f>VLOOKUP($B361,'参加申込一覧表(様式A-3)'!$B$68:$AK$267,R$24,FALSE)</f>
        <v>　</v>
      </c>
      <c r="S361" s="81" t="str">
        <f>VLOOKUP($B361,'参加申込一覧表(様式A-3)'!$B$68:$AK$267,S$24,FALSE)</f>
        <v>　</v>
      </c>
      <c r="U361" s="83">
        <f>'参加申込一覧表(様式A-3)'!J$60</f>
      </c>
      <c r="V361" s="60">
        <v>30</v>
      </c>
      <c r="W361" s="73">
        <f>VLOOKUP($B361,'参加申込一覧表(様式A-3)'!$B$68:$AK$267,W$24,FALSE)</f>
        <v>0</v>
      </c>
      <c r="X361" s="60">
        <f t="shared" si="44"/>
        <v>12</v>
      </c>
      <c r="Y361" s="60">
        <f t="shared" si="45"/>
      </c>
      <c r="AC361" s="60">
        <f t="shared" si="46"/>
        <v>0</v>
      </c>
      <c r="AD361" s="60">
        <f t="shared" si="47"/>
        <v>0</v>
      </c>
      <c r="AE361" s="254">
        <f t="shared" si="49"/>
      </c>
    </row>
    <row r="362" spans="1:31" ht="13.5">
      <c r="A362" s="60">
        <v>337</v>
      </c>
      <c r="B362">
        <f>B361</f>
        <v>112</v>
      </c>
      <c r="C362" s="60">
        <f t="shared" si="48"/>
        <v>1</v>
      </c>
      <c r="D362" s="245">
        <f>VLOOKUP($B362,'参加申込一覧表(様式A-3)'!$B$68:$AK$267,D$22,FALSE)</f>
        <v>0</v>
      </c>
      <c r="E362" s="246">
        <f>IF(AE362="","",COUNTIF(AE$26:AE362,E$24))</f>
      </c>
      <c r="G362" s="73">
        <f>VLOOKUP($B362,'参加申込一覧表(様式A-3)'!$B$68:$AK$267,G$22,FALSE)</f>
        <v>0</v>
      </c>
      <c r="H362" s="60">
        <f t="shared" si="43"/>
      </c>
      <c r="I362" s="81">
        <f>VLOOKUP($B362,'参加申込一覧表(様式A-3)'!$B$68:$AK$267,I$22,FALSE)</f>
      </c>
      <c r="K362" s="73">
        <f>VLOOKUP($B362,'参加申込一覧表(様式A-3)'!$B$68:$AK$267,K$22,FALSE)</f>
        <v>0</v>
      </c>
      <c r="L362" s="81" t="str">
        <f>VLOOKUP($B362,'参加申込一覧表(様式A-3)'!$B$68:$AK$267,L$22,FALSE)</f>
        <v>・</v>
      </c>
      <c r="M362" s="81" t="str">
        <f>VLOOKUP($B362,'参加申込一覧表(様式A-3)'!$B$68:$AK$267,M$22,FALSE)</f>
        <v>・</v>
      </c>
      <c r="N362" s="81" t="str">
        <f>VLOOKUP($B362,'参加申込一覧表(様式A-3)'!$B$68:$AK$267,N$22,FALSE)</f>
        <v>・</v>
      </c>
      <c r="Q362" s="73">
        <f>VLOOKUP($B362,'参加申込一覧表(様式A-3)'!$B$68:$AK$267,$Q$22,FALSE)</f>
      </c>
      <c r="R362" s="81" t="str">
        <f>VLOOKUP($B362,'参加申込一覧表(様式A-3)'!$B$68:$AK$267,R$22,FALSE)</f>
        <v>　</v>
      </c>
      <c r="S362" s="81" t="str">
        <f>VLOOKUP($B362,'参加申込一覧表(様式A-3)'!$B$68:$AK$267,S$22,FALSE)</f>
        <v>　</v>
      </c>
      <c r="U362" s="83">
        <f>'参加申込一覧表(様式A-3)'!J$60</f>
      </c>
      <c r="V362" s="60">
        <v>30</v>
      </c>
      <c r="W362" s="73">
        <f>VLOOKUP($B362,'参加申込一覧表(様式A-3)'!$B$68:$AK$267,W$22,FALSE)</f>
        <v>0</v>
      </c>
      <c r="X362" s="60">
        <f t="shared" si="44"/>
        <v>12</v>
      </c>
      <c r="Y362" s="60">
        <f t="shared" si="45"/>
      </c>
      <c r="AC362" s="60">
        <f t="shared" si="46"/>
        <v>0</v>
      </c>
      <c r="AD362" s="60">
        <f t="shared" si="47"/>
        <v>0</v>
      </c>
      <c r="AE362" s="254">
        <f t="shared" si="49"/>
      </c>
    </row>
    <row r="363" spans="1:31" ht="13.5">
      <c r="A363" s="60">
        <v>338</v>
      </c>
      <c r="B363">
        <f>B362</f>
        <v>112</v>
      </c>
      <c r="C363" s="60">
        <f t="shared" si="48"/>
        <v>2</v>
      </c>
      <c r="D363" s="245">
        <f>VLOOKUP($B363,'参加申込一覧表(様式A-3)'!$B$68:$AK$267,D$23,FALSE)</f>
        <v>0</v>
      </c>
      <c r="E363" s="246">
        <f>IF(AE363="","",COUNTIF(AE$26:AE363,E$24))</f>
      </c>
      <c r="G363" s="73">
        <f>VLOOKUP($B363,'参加申込一覧表(様式A-3)'!$B$68:$AK$267,G$23,FALSE)</f>
        <v>0</v>
      </c>
      <c r="H363" s="60">
        <f t="shared" si="43"/>
      </c>
      <c r="I363" s="81">
        <f>VLOOKUP($B363,'参加申込一覧表(様式A-3)'!$B$68:$AK$267,I$23,FALSE)</f>
      </c>
      <c r="K363" s="73">
        <f>VLOOKUP($B363,'参加申込一覧表(様式A-3)'!$B$68:$AK$267,K$23,FALSE)</f>
        <v>0</v>
      </c>
      <c r="L363" s="81" t="str">
        <f>VLOOKUP($B363,'参加申込一覧表(様式A-3)'!$B$68:$AK$267,L$23,FALSE)</f>
        <v>・</v>
      </c>
      <c r="M363" s="81" t="str">
        <f>VLOOKUP($B363,'参加申込一覧表(様式A-3)'!$B$68:$AK$267,M$23,FALSE)</f>
        <v>・</v>
      </c>
      <c r="N363" s="81" t="str">
        <f>VLOOKUP($B363,'参加申込一覧表(様式A-3)'!$B$68:$AK$267,N$23,FALSE)</f>
        <v>・</v>
      </c>
      <c r="Q363" s="73">
        <f>VLOOKUP($B363,'参加申込一覧表(様式A-3)'!$B$68:$AK$267,Q$23,FALSE)</f>
      </c>
      <c r="R363" s="81" t="str">
        <f>VLOOKUP($B363,'参加申込一覧表(様式A-3)'!$B$68:$AK$267,R$23,FALSE)</f>
        <v>　</v>
      </c>
      <c r="S363" s="81" t="str">
        <f>VLOOKUP($B363,'参加申込一覧表(様式A-3)'!$B$68:$AK$267,S$23,FALSE)</f>
        <v>　</v>
      </c>
      <c r="U363" s="83">
        <f>'参加申込一覧表(様式A-3)'!J$60</f>
      </c>
      <c r="V363" s="60">
        <v>30</v>
      </c>
      <c r="W363" s="73">
        <f>VLOOKUP($B363,'参加申込一覧表(様式A-3)'!$B$68:$AK$267,W$23,FALSE)</f>
        <v>0</v>
      </c>
      <c r="X363" s="60">
        <f t="shared" si="44"/>
        <v>12</v>
      </c>
      <c r="Y363" s="60">
        <f t="shared" si="45"/>
      </c>
      <c r="AC363" s="60">
        <f t="shared" si="46"/>
        <v>0</v>
      </c>
      <c r="AD363" s="60">
        <f t="shared" si="47"/>
        <v>0</v>
      </c>
      <c r="AE363" s="254">
        <f t="shared" si="49"/>
      </c>
    </row>
    <row r="364" spans="1:31" ht="13.5">
      <c r="A364" s="60">
        <v>339</v>
      </c>
      <c r="B364">
        <f>B361+1</f>
        <v>113</v>
      </c>
      <c r="C364" s="60">
        <f t="shared" si="48"/>
        <v>3</v>
      </c>
      <c r="D364" s="245">
        <f>VLOOKUP($B364,'参加申込一覧表(様式A-3)'!$B$68:$AK$267,D$24,FALSE)</f>
        <v>0</v>
      </c>
      <c r="E364" s="246">
        <f>IF(AE364="","",COUNTIF(AE$26:AE364,E$24))</f>
      </c>
      <c r="G364" s="73">
        <f>VLOOKUP($B364,'参加申込一覧表(様式A-3)'!$B$68:$AK$267,G$24,FALSE)</f>
        <v>0</v>
      </c>
      <c r="H364" s="60">
        <f t="shared" si="43"/>
      </c>
      <c r="I364" s="81">
        <f>VLOOKUP($B364,'参加申込一覧表(様式A-3)'!$B$68:$AK$267,I$24,FALSE)</f>
      </c>
      <c r="K364" s="73">
        <f>VLOOKUP($B364,'参加申込一覧表(様式A-3)'!$B$68:$AK$267,K$24,FALSE)</f>
        <v>0</v>
      </c>
      <c r="L364" s="81" t="str">
        <f>VLOOKUP($B364,'参加申込一覧表(様式A-3)'!$B$68:$AK$267,L$24,FALSE)</f>
        <v>・</v>
      </c>
      <c r="M364" s="81" t="str">
        <f>VLOOKUP($B364,'参加申込一覧表(様式A-3)'!$B$68:$AK$267,M$24,FALSE)</f>
        <v>・</v>
      </c>
      <c r="N364" s="81" t="str">
        <f>VLOOKUP($B364,'参加申込一覧表(様式A-3)'!$B$68:$AK$267,N$24,FALSE)</f>
        <v>・</v>
      </c>
      <c r="Q364" s="73">
        <f>VLOOKUP($B364,'参加申込一覧表(様式A-3)'!$B$68:$AK$267,Q$24,FALSE)</f>
      </c>
      <c r="R364" s="81" t="str">
        <f>VLOOKUP($B364,'参加申込一覧表(様式A-3)'!$B$68:$AK$267,R$24,FALSE)</f>
        <v>　</v>
      </c>
      <c r="S364" s="81" t="str">
        <f>VLOOKUP($B364,'参加申込一覧表(様式A-3)'!$B$68:$AK$267,S$24,FALSE)</f>
        <v>　</v>
      </c>
      <c r="U364" s="83">
        <f>'参加申込一覧表(様式A-3)'!J$60</f>
      </c>
      <c r="V364" s="60">
        <v>30</v>
      </c>
      <c r="W364" s="73">
        <f>VLOOKUP($B364,'参加申込一覧表(様式A-3)'!$B$68:$AK$267,W$24,FALSE)</f>
        <v>0</v>
      </c>
      <c r="X364" s="60">
        <f t="shared" si="44"/>
        <v>12</v>
      </c>
      <c r="Y364" s="60">
        <f t="shared" si="45"/>
      </c>
      <c r="AC364" s="60">
        <f t="shared" si="46"/>
        <v>0</v>
      </c>
      <c r="AD364" s="60">
        <f t="shared" si="47"/>
        <v>0</v>
      </c>
      <c r="AE364" s="254">
        <f t="shared" si="49"/>
      </c>
    </row>
    <row r="365" spans="1:31" ht="13.5">
      <c r="A365" s="60">
        <v>340</v>
      </c>
      <c r="B365">
        <f>B364</f>
        <v>113</v>
      </c>
      <c r="C365" s="60">
        <f t="shared" si="48"/>
        <v>1</v>
      </c>
      <c r="D365" s="245">
        <f>VLOOKUP($B365,'参加申込一覧表(様式A-3)'!$B$68:$AK$267,D$22,FALSE)</f>
        <v>0</v>
      </c>
      <c r="E365" s="246">
        <f>IF(AE365="","",COUNTIF(AE$26:AE365,E$24))</f>
      </c>
      <c r="G365" s="73">
        <f>VLOOKUP($B365,'参加申込一覧表(様式A-3)'!$B$68:$AK$267,G$22,FALSE)</f>
        <v>0</v>
      </c>
      <c r="H365" s="60">
        <f t="shared" si="43"/>
      </c>
      <c r="I365" s="81">
        <f>VLOOKUP($B365,'参加申込一覧表(様式A-3)'!$B$68:$AK$267,I$22,FALSE)</f>
      </c>
      <c r="K365" s="73">
        <f>VLOOKUP($B365,'参加申込一覧表(様式A-3)'!$B$68:$AK$267,K$22,FALSE)</f>
        <v>0</v>
      </c>
      <c r="L365" s="81" t="str">
        <f>VLOOKUP($B365,'参加申込一覧表(様式A-3)'!$B$68:$AK$267,L$22,FALSE)</f>
        <v>・</v>
      </c>
      <c r="M365" s="81" t="str">
        <f>VLOOKUP($B365,'参加申込一覧表(様式A-3)'!$B$68:$AK$267,M$22,FALSE)</f>
        <v>・</v>
      </c>
      <c r="N365" s="81" t="str">
        <f>VLOOKUP($B365,'参加申込一覧表(様式A-3)'!$B$68:$AK$267,N$22,FALSE)</f>
        <v>・</v>
      </c>
      <c r="Q365" s="73">
        <f>VLOOKUP($B365,'参加申込一覧表(様式A-3)'!$B$68:$AK$267,$Q$22,FALSE)</f>
      </c>
      <c r="R365" s="81" t="str">
        <f>VLOOKUP($B365,'参加申込一覧表(様式A-3)'!$B$68:$AK$267,R$22,FALSE)</f>
        <v>　</v>
      </c>
      <c r="S365" s="81" t="str">
        <f>VLOOKUP($B365,'参加申込一覧表(様式A-3)'!$B$68:$AK$267,S$22,FALSE)</f>
        <v>　</v>
      </c>
      <c r="U365" s="83">
        <f>'参加申込一覧表(様式A-3)'!J$60</f>
      </c>
      <c r="V365" s="60">
        <v>30</v>
      </c>
      <c r="W365" s="73">
        <f>VLOOKUP($B365,'参加申込一覧表(様式A-3)'!$B$68:$AK$267,W$22,FALSE)</f>
        <v>0</v>
      </c>
      <c r="X365" s="60">
        <f t="shared" si="44"/>
        <v>12</v>
      </c>
      <c r="Y365" s="60">
        <f t="shared" si="45"/>
      </c>
      <c r="AC365" s="60">
        <f t="shared" si="46"/>
        <v>0</v>
      </c>
      <c r="AD365" s="60">
        <f t="shared" si="47"/>
        <v>0</v>
      </c>
      <c r="AE365" s="254">
        <f t="shared" si="49"/>
      </c>
    </row>
    <row r="366" spans="1:31" ht="13.5">
      <c r="A366" s="60">
        <v>341</v>
      </c>
      <c r="B366">
        <f>B365</f>
        <v>113</v>
      </c>
      <c r="C366" s="60">
        <f t="shared" si="48"/>
        <v>2</v>
      </c>
      <c r="D366" s="245">
        <f>VLOOKUP($B366,'参加申込一覧表(様式A-3)'!$B$68:$AK$267,D$23,FALSE)</f>
        <v>0</v>
      </c>
      <c r="E366" s="246">
        <f>IF(AE366="","",COUNTIF(AE$26:AE366,E$24))</f>
      </c>
      <c r="G366" s="73">
        <f>VLOOKUP($B366,'参加申込一覧表(様式A-3)'!$B$68:$AK$267,G$23,FALSE)</f>
        <v>0</v>
      </c>
      <c r="H366" s="60">
        <f t="shared" si="43"/>
      </c>
      <c r="I366" s="81">
        <f>VLOOKUP($B366,'参加申込一覧表(様式A-3)'!$B$68:$AK$267,I$23,FALSE)</f>
      </c>
      <c r="K366" s="73">
        <f>VLOOKUP($B366,'参加申込一覧表(様式A-3)'!$B$68:$AK$267,K$23,FALSE)</f>
        <v>0</v>
      </c>
      <c r="L366" s="81" t="str">
        <f>VLOOKUP($B366,'参加申込一覧表(様式A-3)'!$B$68:$AK$267,L$23,FALSE)</f>
        <v>・</v>
      </c>
      <c r="M366" s="81" t="str">
        <f>VLOOKUP($B366,'参加申込一覧表(様式A-3)'!$B$68:$AK$267,M$23,FALSE)</f>
        <v>・</v>
      </c>
      <c r="N366" s="81" t="str">
        <f>VLOOKUP($B366,'参加申込一覧表(様式A-3)'!$B$68:$AK$267,N$23,FALSE)</f>
        <v>・</v>
      </c>
      <c r="Q366" s="73">
        <f>VLOOKUP($B366,'参加申込一覧表(様式A-3)'!$B$68:$AK$267,Q$23,FALSE)</f>
      </c>
      <c r="R366" s="81" t="str">
        <f>VLOOKUP($B366,'参加申込一覧表(様式A-3)'!$B$68:$AK$267,R$23,FALSE)</f>
        <v>　</v>
      </c>
      <c r="S366" s="81" t="str">
        <f>VLOOKUP($B366,'参加申込一覧表(様式A-3)'!$B$68:$AK$267,S$23,FALSE)</f>
        <v>　</v>
      </c>
      <c r="U366" s="83">
        <f>'参加申込一覧表(様式A-3)'!J$60</f>
      </c>
      <c r="V366" s="60">
        <v>30</v>
      </c>
      <c r="W366" s="73">
        <f>VLOOKUP($B366,'参加申込一覧表(様式A-3)'!$B$68:$AK$267,W$23,FALSE)</f>
        <v>0</v>
      </c>
      <c r="X366" s="60">
        <f t="shared" si="44"/>
        <v>12</v>
      </c>
      <c r="Y366" s="60">
        <f t="shared" si="45"/>
      </c>
      <c r="AC366" s="60">
        <f t="shared" si="46"/>
        <v>0</v>
      </c>
      <c r="AD366" s="60">
        <f t="shared" si="47"/>
        <v>0</v>
      </c>
      <c r="AE366" s="254">
        <f t="shared" si="49"/>
      </c>
    </row>
    <row r="367" spans="1:31" ht="13.5">
      <c r="A367" s="60">
        <v>342</v>
      </c>
      <c r="B367">
        <f>B364+1</f>
        <v>114</v>
      </c>
      <c r="C367" s="60">
        <f t="shared" si="48"/>
        <v>3</v>
      </c>
      <c r="D367" s="245">
        <f>VLOOKUP($B367,'参加申込一覧表(様式A-3)'!$B$68:$AK$267,D$24,FALSE)</f>
        <v>0</v>
      </c>
      <c r="E367" s="246">
        <f>IF(AE367="","",COUNTIF(AE$26:AE367,E$24))</f>
      </c>
      <c r="G367" s="73">
        <f>VLOOKUP($B367,'参加申込一覧表(様式A-3)'!$B$68:$AK$267,G$24,FALSE)</f>
        <v>0</v>
      </c>
      <c r="H367" s="60">
        <f t="shared" si="43"/>
      </c>
      <c r="I367" s="81">
        <f>VLOOKUP($B367,'参加申込一覧表(様式A-3)'!$B$68:$AK$267,I$24,FALSE)</f>
      </c>
      <c r="K367" s="73">
        <f>VLOOKUP($B367,'参加申込一覧表(様式A-3)'!$B$68:$AK$267,K$24,FALSE)</f>
        <v>0</v>
      </c>
      <c r="L367" s="81" t="str">
        <f>VLOOKUP($B367,'参加申込一覧表(様式A-3)'!$B$68:$AK$267,L$24,FALSE)</f>
        <v>・</v>
      </c>
      <c r="M367" s="81" t="str">
        <f>VLOOKUP($B367,'参加申込一覧表(様式A-3)'!$B$68:$AK$267,M$24,FALSE)</f>
        <v>・</v>
      </c>
      <c r="N367" s="81" t="str">
        <f>VLOOKUP($B367,'参加申込一覧表(様式A-3)'!$B$68:$AK$267,N$24,FALSE)</f>
        <v>・</v>
      </c>
      <c r="Q367" s="73">
        <f>VLOOKUP($B367,'参加申込一覧表(様式A-3)'!$B$68:$AK$267,Q$24,FALSE)</f>
      </c>
      <c r="R367" s="81" t="str">
        <f>VLOOKUP($B367,'参加申込一覧表(様式A-3)'!$B$68:$AK$267,R$24,FALSE)</f>
        <v>　</v>
      </c>
      <c r="S367" s="81" t="str">
        <f>VLOOKUP($B367,'参加申込一覧表(様式A-3)'!$B$68:$AK$267,S$24,FALSE)</f>
        <v>　</v>
      </c>
      <c r="U367" s="83">
        <f>'参加申込一覧表(様式A-3)'!J$60</f>
      </c>
      <c r="V367" s="60">
        <v>30</v>
      </c>
      <c r="W367" s="73">
        <f>VLOOKUP($B367,'参加申込一覧表(様式A-3)'!$B$68:$AK$267,W$24,FALSE)</f>
        <v>0</v>
      </c>
      <c r="X367" s="60">
        <f t="shared" si="44"/>
        <v>12</v>
      </c>
      <c r="Y367" s="60">
        <f t="shared" si="45"/>
      </c>
      <c r="AC367" s="60">
        <f t="shared" si="46"/>
        <v>0</v>
      </c>
      <c r="AD367" s="60">
        <f t="shared" si="47"/>
        <v>0</v>
      </c>
      <c r="AE367" s="254">
        <f t="shared" si="49"/>
      </c>
    </row>
    <row r="368" spans="1:31" ht="13.5">
      <c r="A368" s="60">
        <v>343</v>
      </c>
      <c r="B368">
        <f>B367</f>
        <v>114</v>
      </c>
      <c r="C368" s="60">
        <f t="shared" si="48"/>
        <v>1</v>
      </c>
      <c r="D368" s="245">
        <f>VLOOKUP($B368,'参加申込一覧表(様式A-3)'!$B$68:$AK$267,D$22,FALSE)</f>
        <v>0</v>
      </c>
      <c r="E368" s="246">
        <f>IF(AE368="","",COUNTIF(AE$26:AE368,E$24))</f>
      </c>
      <c r="G368" s="73">
        <f>VLOOKUP($B368,'参加申込一覧表(様式A-3)'!$B$68:$AK$267,G$22,FALSE)</f>
        <v>0</v>
      </c>
      <c r="H368" s="60">
        <f t="shared" si="43"/>
      </c>
      <c r="I368" s="81">
        <f>VLOOKUP($B368,'参加申込一覧表(様式A-3)'!$B$68:$AK$267,I$22,FALSE)</f>
      </c>
      <c r="K368" s="73">
        <f>VLOOKUP($B368,'参加申込一覧表(様式A-3)'!$B$68:$AK$267,K$22,FALSE)</f>
        <v>0</v>
      </c>
      <c r="L368" s="81" t="str">
        <f>VLOOKUP($B368,'参加申込一覧表(様式A-3)'!$B$68:$AK$267,L$22,FALSE)</f>
        <v>・</v>
      </c>
      <c r="M368" s="81" t="str">
        <f>VLOOKUP($B368,'参加申込一覧表(様式A-3)'!$B$68:$AK$267,M$22,FALSE)</f>
        <v>・</v>
      </c>
      <c r="N368" s="81" t="str">
        <f>VLOOKUP($B368,'参加申込一覧表(様式A-3)'!$B$68:$AK$267,N$22,FALSE)</f>
        <v>・</v>
      </c>
      <c r="Q368" s="73">
        <f>VLOOKUP($B368,'参加申込一覧表(様式A-3)'!$B$68:$AK$267,$Q$22,FALSE)</f>
      </c>
      <c r="R368" s="81" t="str">
        <f>VLOOKUP($B368,'参加申込一覧表(様式A-3)'!$B$68:$AK$267,R$22,FALSE)</f>
        <v>　</v>
      </c>
      <c r="S368" s="81" t="str">
        <f>VLOOKUP($B368,'参加申込一覧表(様式A-3)'!$B$68:$AK$267,S$22,FALSE)</f>
        <v>　</v>
      </c>
      <c r="U368" s="83">
        <f>'参加申込一覧表(様式A-3)'!J$60</f>
      </c>
      <c r="V368" s="60">
        <v>30</v>
      </c>
      <c r="W368" s="73">
        <f>VLOOKUP($B368,'参加申込一覧表(様式A-3)'!$B$68:$AK$267,W$22,FALSE)</f>
        <v>0</v>
      </c>
      <c r="X368" s="60">
        <f t="shared" si="44"/>
        <v>12</v>
      </c>
      <c r="Y368" s="60">
        <f t="shared" si="45"/>
      </c>
      <c r="AC368" s="60">
        <f t="shared" si="46"/>
        <v>0</v>
      </c>
      <c r="AD368" s="60">
        <f t="shared" si="47"/>
        <v>0</v>
      </c>
      <c r="AE368" s="254">
        <f t="shared" si="49"/>
      </c>
    </row>
    <row r="369" spans="1:31" ht="13.5">
      <c r="A369" s="60">
        <v>344</v>
      </c>
      <c r="B369">
        <f>B368</f>
        <v>114</v>
      </c>
      <c r="C369" s="60">
        <f t="shared" si="48"/>
        <v>2</v>
      </c>
      <c r="D369" s="245">
        <f>VLOOKUP($B369,'参加申込一覧表(様式A-3)'!$B$68:$AK$267,D$23,FALSE)</f>
        <v>0</v>
      </c>
      <c r="E369" s="246">
        <f>IF(AE369="","",COUNTIF(AE$26:AE369,E$24))</f>
      </c>
      <c r="G369" s="73">
        <f>VLOOKUP($B369,'参加申込一覧表(様式A-3)'!$B$68:$AK$267,G$23,FALSE)</f>
        <v>0</v>
      </c>
      <c r="H369" s="60">
        <f t="shared" si="43"/>
      </c>
      <c r="I369" s="81">
        <f>VLOOKUP($B369,'参加申込一覧表(様式A-3)'!$B$68:$AK$267,I$23,FALSE)</f>
      </c>
      <c r="K369" s="73">
        <f>VLOOKUP($B369,'参加申込一覧表(様式A-3)'!$B$68:$AK$267,K$23,FALSE)</f>
        <v>0</v>
      </c>
      <c r="L369" s="81" t="str">
        <f>VLOOKUP($B369,'参加申込一覧表(様式A-3)'!$B$68:$AK$267,L$23,FALSE)</f>
        <v>・</v>
      </c>
      <c r="M369" s="81" t="str">
        <f>VLOOKUP($B369,'参加申込一覧表(様式A-3)'!$B$68:$AK$267,M$23,FALSE)</f>
        <v>・</v>
      </c>
      <c r="N369" s="81" t="str">
        <f>VLOOKUP($B369,'参加申込一覧表(様式A-3)'!$B$68:$AK$267,N$23,FALSE)</f>
        <v>・</v>
      </c>
      <c r="Q369" s="73">
        <f>VLOOKUP($B369,'参加申込一覧表(様式A-3)'!$B$68:$AK$267,Q$23,FALSE)</f>
      </c>
      <c r="R369" s="81" t="str">
        <f>VLOOKUP($B369,'参加申込一覧表(様式A-3)'!$B$68:$AK$267,R$23,FALSE)</f>
        <v>　</v>
      </c>
      <c r="S369" s="81" t="str">
        <f>VLOOKUP($B369,'参加申込一覧表(様式A-3)'!$B$68:$AK$267,S$23,FALSE)</f>
        <v>　</v>
      </c>
      <c r="U369" s="83">
        <f>'参加申込一覧表(様式A-3)'!J$60</f>
      </c>
      <c r="V369" s="60">
        <v>30</v>
      </c>
      <c r="W369" s="73">
        <f>VLOOKUP($B369,'参加申込一覧表(様式A-3)'!$B$68:$AK$267,W$23,FALSE)</f>
        <v>0</v>
      </c>
      <c r="X369" s="60">
        <f t="shared" si="44"/>
        <v>12</v>
      </c>
      <c r="Y369" s="60">
        <f t="shared" si="45"/>
      </c>
      <c r="AC369" s="60">
        <f t="shared" si="46"/>
        <v>0</v>
      </c>
      <c r="AD369" s="60">
        <f t="shared" si="47"/>
        <v>0</v>
      </c>
      <c r="AE369" s="254">
        <f t="shared" si="49"/>
      </c>
    </row>
    <row r="370" spans="1:31" ht="13.5">
      <c r="A370" s="60">
        <v>345</v>
      </c>
      <c r="B370">
        <f>B367+1</f>
        <v>115</v>
      </c>
      <c r="C370" s="60">
        <f t="shared" si="48"/>
        <v>3</v>
      </c>
      <c r="D370" s="245">
        <f>VLOOKUP($B370,'参加申込一覧表(様式A-3)'!$B$68:$AK$267,D$24,FALSE)</f>
        <v>0</v>
      </c>
      <c r="E370" s="246">
        <f>IF(AE370="","",COUNTIF(AE$26:AE370,E$24))</f>
      </c>
      <c r="G370" s="73">
        <f>VLOOKUP($B370,'参加申込一覧表(様式A-3)'!$B$68:$AK$267,G$24,FALSE)</f>
        <v>0</v>
      </c>
      <c r="H370" s="60">
        <f t="shared" si="43"/>
      </c>
      <c r="I370" s="81">
        <f>VLOOKUP($B370,'参加申込一覧表(様式A-3)'!$B$68:$AK$267,I$24,FALSE)</f>
      </c>
      <c r="K370" s="73">
        <f>VLOOKUP($B370,'参加申込一覧表(様式A-3)'!$B$68:$AK$267,K$24,FALSE)</f>
        <v>0</v>
      </c>
      <c r="L370" s="81" t="str">
        <f>VLOOKUP($B370,'参加申込一覧表(様式A-3)'!$B$68:$AK$267,L$24,FALSE)</f>
        <v>・</v>
      </c>
      <c r="M370" s="81" t="str">
        <f>VLOOKUP($B370,'参加申込一覧表(様式A-3)'!$B$68:$AK$267,M$24,FALSE)</f>
        <v>・</v>
      </c>
      <c r="N370" s="81" t="str">
        <f>VLOOKUP($B370,'参加申込一覧表(様式A-3)'!$B$68:$AK$267,N$24,FALSE)</f>
        <v>・</v>
      </c>
      <c r="Q370" s="73">
        <f>VLOOKUP($B370,'参加申込一覧表(様式A-3)'!$B$68:$AK$267,Q$24,FALSE)</f>
      </c>
      <c r="R370" s="81" t="str">
        <f>VLOOKUP($B370,'参加申込一覧表(様式A-3)'!$B$68:$AK$267,R$24,FALSE)</f>
        <v>　</v>
      </c>
      <c r="S370" s="81" t="str">
        <f>VLOOKUP($B370,'参加申込一覧表(様式A-3)'!$B$68:$AK$267,S$24,FALSE)</f>
        <v>　</v>
      </c>
      <c r="U370" s="83">
        <f>'参加申込一覧表(様式A-3)'!J$60</f>
      </c>
      <c r="V370" s="60">
        <v>30</v>
      </c>
      <c r="W370" s="73">
        <f>VLOOKUP($B370,'参加申込一覧表(様式A-3)'!$B$68:$AK$267,W$24,FALSE)</f>
        <v>0</v>
      </c>
      <c r="X370" s="60">
        <f t="shared" si="44"/>
        <v>12</v>
      </c>
      <c r="Y370" s="60">
        <f t="shared" si="45"/>
      </c>
      <c r="AC370" s="60">
        <f t="shared" si="46"/>
        <v>0</v>
      </c>
      <c r="AD370" s="60">
        <f t="shared" si="47"/>
        <v>0</v>
      </c>
      <c r="AE370" s="254">
        <f t="shared" si="49"/>
      </c>
    </row>
    <row r="371" spans="1:31" ht="13.5">
      <c r="A371" s="60">
        <v>346</v>
      </c>
      <c r="B371">
        <f>B370</f>
        <v>115</v>
      </c>
      <c r="C371" s="60">
        <f t="shared" si="48"/>
        <v>1</v>
      </c>
      <c r="D371" s="245">
        <f>VLOOKUP($B371,'参加申込一覧表(様式A-3)'!$B$68:$AK$267,D$22,FALSE)</f>
        <v>0</v>
      </c>
      <c r="E371" s="246">
        <f>IF(AE371="","",COUNTIF(AE$26:AE371,E$24))</f>
      </c>
      <c r="G371" s="73">
        <f>VLOOKUP($B371,'参加申込一覧表(様式A-3)'!$B$68:$AK$267,G$22,FALSE)</f>
        <v>0</v>
      </c>
      <c r="H371" s="60">
        <f t="shared" si="43"/>
      </c>
      <c r="I371" s="81">
        <f>VLOOKUP($B371,'参加申込一覧表(様式A-3)'!$B$68:$AK$267,I$22,FALSE)</f>
      </c>
      <c r="K371" s="73">
        <f>VLOOKUP($B371,'参加申込一覧表(様式A-3)'!$B$68:$AK$267,K$22,FALSE)</f>
        <v>0</v>
      </c>
      <c r="L371" s="81" t="str">
        <f>VLOOKUP($B371,'参加申込一覧表(様式A-3)'!$B$68:$AK$267,L$22,FALSE)</f>
        <v>・</v>
      </c>
      <c r="M371" s="81" t="str">
        <f>VLOOKUP($B371,'参加申込一覧表(様式A-3)'!$B$68:$AK$267,M$22,FALSE)</f>
        <v>・</v>
      </c>
      <c r="N371" s="81" t="str">
        <f>VLOOKUP($B371,'参加申込一覧表(様式A-3)'!$B$68:$AK$267,N$22,FALSE)</f>
        <v>・</v>
      </c>
      <c r="Q371" s="73">
        <f>VLOOKUP($B371,'参加申込一覧表(様式A-3)'!$B$68:$AK$267,$Q$22,FALSE)</f>
      </c>
      <c r="R371" s="81" t="str">
        <f>VLOOKUP($B371,'参加申込一覧表(様式A-3)'!$B$68:$AK$267,R$22,FALSE)</f>
        <v>　</v>
      </c>
      <c r="S371" s="81" t="str">
        <f>VLOOKUP($B371,'参加申込一覧表(様式A-3)'!$B$68:$AK$267,S$22,FALSE)</f>
        <v>　</v>
      </c>
      <c r="U371" s="83">
        <f>'参加申込一覧表(様式A-3)'!J$60</f>
      </c>
      <c r="V371" s="60">
        <v>30</v>
      </c>
      <c r="W371" s="73">
        <f>VLOOKUP($B371,'参加申込一覧表(様式A-3)'!$B$68:$AK$267,W$22,FALSE)</f>
        <v>0</v>
      </c>
      <c r="X371" s="60">
        <f t="shared" si="44"/>
        <v>12</v>
      </c>
      <c r="Y371" s="60">
        <f t="shared" si="45"/>
      </c>
      <c r="AC371" s="60">
        <f t="shared" si="46"/>
        <v>0</v>
      </c>
      <c r="AD371" s="60">
        <f t="shared" si="47"/>
        <v>0</v>
      </c>
      <c r="AE371" s="254">
        <f t="shared" si="49"/>
      </c>
    </row>
    <row r="372" spans="1:31" ht="13.5">
      <c r="A372" s="60">
        <v>347</v>
      </c>
      <c r="B372">
        <f>B371</f>
        <v>115</v>
      </c>
      <c r="C372" s="60">
        <f t="shared" si="48"/>
        <v>2</v>
      </c>
      <c r="D372" s="245">
        <f>VLOOKUP($B372,'参加申込一覧表(様式A-3)'!$B$68:$AK$267,D$23,FALSE)</f>
        <v>0</v>
      </c>
      <c r="E372" s="246">
        <f>IF(AE372="","",COUNTIF(AE$26:AE372,E$24))</f>
      </c>
      <c r="G372" s="73">
        <f>VLOOKUP($B372,'参加申込一覧表(様式A-3)'!$B$68:$AK$267,G$23,FALSE)</f>
        <v>0</v>
      </c>
      <c r="H372" s="60">
        <f t="shared" si="43"/>
      </c>
      <c r="I372" s="81">
        <f>VLOOKUP($B372,'参加申込一覧表(様式A-3)'!$B$68:$AK$267,I$23,FALSE)</f>
      </c>
      <c r="K372" s="73">
        <f>VLOOKUP($B372,'参加申込一覧表(様式A-3)'!$B$68:$AK$267,K$23,FALSE)</f>
        <v>0</v>
      </c>
      <c r="L372" s="81" t="str">
        <f>VLOOKUP($B372,'参加申込一覧表(様式A-3)'!$B$68:$AK$267,L$23,FALSE)</f>
        <v>・</v>
      </c>
      <c r="M372" s="81" t="str">
        <f>VLOOKUP($B372,'参加申込一覧表(様式A-3)'!$B$68:$AK$267,M$23,FALSE)</f>
        <v>・</v>
      </c>
      <c r="N372" s="81" t="str">
        <f>VLOOKUP($B372,'参加申込一覧表(様式A-3)'!$B$68:$AK$267,N$23,FALSE)</f>
        <v>・</v>
      </c>
      <c r="Q372" s="73">
        <f>VLOOKUP($B372,'参加申込一覧表(様式A-3)'!$B$68:$AK$267,Q$23,FALSE)</f>
      </c>
      <c r="R372" s="81" t="str">
        <f>VLOOKUP($B372,'参加申込一覧表(様式A-3)'!$B$68:$AK$267,R$23,FALSE)</f>
        <v>　</v>
      </c>
      <c r="S372" s="81" t="str">
        <f>VLOOKUP($B372,'参加申込一覧表(様式A-3)'!$B$68:$AK$267,S$23,FALSE)</f>
        <v>　</v>
      </c>
      <c r="U372" s="83">
        <f>'参加申込一覧表(様式A-3)'!J$60</f>
      </c>
      <c r="V372" s="60">
        <v>30</v>
      </c>
      <c r="W372" s="73">
        <f>VLOOKUP($B372,'参加申込一覧表(様式A-3)'!$B$68:$AK$267,W$23,FALSE)</f>
        <v>0</v>
      </c>
      <c r="X372" s="60">
        <f t="shared" si="44"/>
        <v>12</v>
      </c>
      <c r="Y372" s="60">
        <f t="shared" si="45"/>
      </c>
      <c r="AC372" s="60">
        <f t="shared" si="46"/>
        <v>0</v>
      </c>
      <c r="AD372" s="60">
        <f t="shared" si="47"/>
        <v>0</v>
      </c>
      <c r="AE372" s="254">
        <f t="shared" si="49"/>
      </c>
    </row>
    <row r="373" spans="1:31" ht="13.5">
      <c r="A373" s="60">
        <v>348</v>
      </c>
      <c r="B373">
        <f>B370+1</f>
        <v>116</v>
      </c>
      <c r="C373" s="60">
        <f t="shared" si="48"/>
        <v>3</v>
      </c>
      <c r="D373" s="245">
        <f>VLOOKUP($B373,'参加申込一覧表(様式A-3)'!$B$68:$AK$267,D$24,FALSE)</f>
        <v>0</v>
      </c>
      <c r="E373" s="246">
        <f>IF(AE373="","",COUNTIF(AE$26:AE373,E$24))</f>
      </c>
      <c r="G373" s="73">
        <f>VLOOKUP($B373,'参加申込一覧表(様式A-3)'!$B$68:$AK$267,G$24,FALSE)</f>
        <v>0</v>
      </c>
      <c r="H373" s="60">
        <f t="shared" si="43"/>
      </c>
      <c r="I373" s="81">
        <f>VLOOKUP($B373,'参加申込一覧表(様式A-3)'!$B$68:$AK$267,I$24,FALSE)</f>
      </c>
      <c r="K373" s="73">
        <f>VLOOKUP($B373,'参加申込一覧表(様式A-3)'!$B$68:$AK$267,K$24,FALSE)</f>
        <v>0</v>
      </c>
      <c r="L373" s="81" t="str">
        <f>VLOOKUP($B373,'参加申込一覧表(様式A-3)'!$B$68:$AK$267,L$24,FALSE)</f>
        <v>・</v>
      </c>
      <c r="M373" s="81" t="str">
        <f>VLOOKUP($B373,'参加申込一覧表(様式A-3)'!$B$68:$AK$267,M$24,FALSE)</f>
        <v>・</v>
      </c>
      <c r="N373" s="81" t="str">
        <f>VLOOKUP($B373,'参加申込一覧表(様式A-3)'!$B$68:$AK$267,N$24,FALSE)</f>
        <v>・</v>
      </c>
      <c r="Q373" s="73">
        <f>VLOOKUP($B373,'参加申込一覧表(様式A-3)'!$B$68:$AK$267,Q$24,FALSE)</f>
      </c>
      <c r="R373" s="81" t="str">
        <f>VLOOKUP($B373,'参加申込一覧表(様式A-3)'!$B$68:$AK$267,R$24,FALSE)</f>
        <v>　</v>
      </c>
      <c r="S373" s="81" t="str">
        <f>VLOOKUP($B373,'参加申込一覧表(様式A-3)'!$B$68:$AK$267,S$24,FALSE)</f>
        <v>　</v>
      </c>
      <c r="U373" s="83">
        <f>'参加申込一覧表(様式A-3)'!J$60</f>
      </c>
      <c r="V373" s="60">
        <v>30</v>
      </c>
      <c r="W373" s="73">
        <f>VLOOKUP($B373,'参加申込一覧表(様式A-3)'!$B$68:$AK$267,W$24,FALSE)</f>
        <v>0</v>
      </c>
      <c r="X373" s="60">
        <f t="shared" si="44"/>
        <v>12</v>
      </c>
      <c r="Y373" s="60">
        <f t="shared" si="45"/>
      </c>
      <c r="AC373" s="60">
        <f t="shared" si="46"/>
        <v>0</v>
      </c>
      <c r="AD373" s="60">
        <f t="shared" si="47"/>
        <v>0</v>
      </c>
      <c r="AE373" s="254">
        <f t="shared" si="49"/>
      </c>
    </row>
    <row r="374" spans="1:31" ht="13.5">
      <c r="A374" s="60">
        <v>349</v>
      </c>
      <c r="B374">
        <f>B373</f>
        <v>116</v>
      </c>
      <c r="C374" s="60">
        <f t="shared" si="48"/>
        <v>1</v>
      </c>
      <c r="D374" s="245">
        <f>VLOOKUP($B374,'参加申込一覧表(様式A-3)'!$B$68:$AK$267,D$22,FALSE)</f>
        <v>0</v>
      </c>
      <c r="E374" s="246">
        <f>IF(AE374="","",COUNTIF(AE$26:AE374,E$24))</f>
      </c>
      <c r="G374" s="73">
        <f>VLOOKUP($B374,'参加申込一覧表(様式A-3)'!$B$68:$AK$267,G$22,FALSE)</f>
        <v>0</v>
      </c>
      <c r="H374" s="60">
        <f t="shared" si="43"/>
      </c>
      <c r="I374" s="81">
        <f>VLOOKUP($B374,'参加申込一覧表(様式A-3)'!$B$68:$AK$267,I$22,FALSE)</f>
      </c>
      <c r="K374" s="73">
        <f>VLOOKUP($B374,'参加申込一覧表(様式A-3)'!$B$68:$AK$267,K$22,FALSE)</f>
        <v>0</v>
      </c>
      <c r="L374" s="81" t="str">
        <f>VLOOKUP($B374,'参加申込一覧表(様式A-3)'!$B$68:$AK$267,L$22,FALSE)</f>
        <v>・</v>
      </c>
      <c r="M374" s="81" t="str">
        <f>VLOOKUP($B374,'参加申込一覧表(様式A-3)'!$B$68:$AK$267,M$22,FALSE)</f>
        <v>・</v>
      </c>
      <c r="N374" s="81" t="str">
        <f>VLOOKUP($B374,'参加申込一覧表(様式A-3)'!$B$68:$AK$267,N$22,FALSE)</f>
        <v>・</v>
      </c>
      <c r="Q374" s="73">
        <f>VLOOKUP($B374,'参加申込一覧表(様式A-3)'!$B$68:$AK$267,$Q$22,FALSE)</f>
      </c>
      <c r="R374" s="81" t="str">
        <f>VLOOKUP($B374,'参加申込一覧表(様式A-3)'!$B$68:$AK$267,R$22,FALSE)</f>
        <v>　</v>
      </c>
      <c r="S374" s="81" t="str">
        <f>VLOOKUP($B374,'参加申込一覧表(様式A-3)'!$B$68:$AK$267,S$22,FALSE)</f>
        <v>　</v>
      </c>
      <c r="U374" s="83">
        <f>'参加申込一覧表(様式A-3)'!J$60</f>
      </c>
      <c r="V374" s="60">
        <v>30</v>
      </c>
      <c r="W374" s="73">
        <f>VLOOKUP($B374,'参加申込一覧表(様式A-3)'!$B$68:$AK$267,W$22,FALSE)</f>
        <v>0</v>
      </c>
      <c r="X374" s="60">
        <f t="shared" si="44"/>
        <v>12</v>
      </c>
      <c r="Y374" s="60">
        <f t="shared" si="45"/>
      </c>
      <c r="AC374" s="60">
        <f t="shared" si="46"/>
        <v>0</v>
      </c>
      <c r="AD374" s="60">
        <f t="shared" si="47"/>
        <v>0</v>
      </c>
      <c r="AE374" s="254">
        <f t="shared" si="49"/>
      </c>
    </row>
    <row r="375" spans="1:31" ht="13.5">
      <c r="A375" s="60">
        <v>350</v>
      </c>
      <c r="B375">
        <f>B374</f>
        <v>116</v>
      </c>
      <c r="C375" s="60">
        <f t="shared" si="48"/>
        <v>2</v>
      </c>
      <c r="D375" s="245">
        <f>VLOOKUP($B375,'参加申込一覧表(様式A-3)'!$B$68:$AK$267,D$23,FALSE)</f>
        <v>0</v>
      </c>
      <c r="E375" s="246">
        <f>IF(AE375="","",COUNTIF(AE$26:AE375,E$24))</f>
      </c>
      <c r="G375" s="73">
        <f>VLOOKUP($B375,'参加申込一覧表(様式A-3)'!$B$68:$AK$267,G$23,FALSE)</f>
        <v>0</v>
      </c>
      <c r="H375" s="60">
        <f t="shared" si="43"/>
      </c>
      <c r="I375" s="81">
        <f>VLOOKUP($B375,'参加申込一覧表(様式A-3)'!$B$68:$AK$267,I$23,FALSE)</f>
      </c>
      <c r="K375" s="73">
        <f>VLOOKUP($B375,'参加申込一覧表(様式A-3)'!$B$68:$AK$267,K$23,FALSE)</f>
        <v>0</v>
      </c>
      <c r="L375" s="81" t="str">
        <f>VLOOKUP($B375,'参加申込一覧表(様式A-3)'!$B$68:$AK$267,L$23,FALSE)</f>
        <v>・</v>
      </c>
      <c r="M375" s="81" t="str">
        <f>VLOOKUP($B375,'参加申込一覧表(様式A-3)'!$B$68:$AK$267,M$23,FALSE)</f>
        <v>・</v>
      </c>
      <c r="N375" s="81" t="str">
        <f>VLOOKUP($B375,'参加申込一覧表(様式A-3)'!$B$68:$AK$267,N$23,FALSE)</f>
        <v>・</v>
      </c>
      <c r="Q375" s="73">
        <f>VLOOKUP($B375,'参加申込一覧表(様式A-3)'!$B$68:$AK$267,Q$23,FALSE)</f>
      </c>
      <c r="R375" s="81" t="str">
        <f>VLOOKUP($B375,'参加申込一覧表(様式A-3)'!$B$68:$AK$267,R$23,FALSE)</f>
        <v>　</v>
      </c>
      <c r="S375" s="81" t="str">
        <f>VLOOKUP($B375,'参加申込一覧表(様式A-3)'!$B$68:$AK$267,S$23,FALSE)</f>
        <v>　</v>
      </c>
      <c r="U375" s="83">
        <f>'参加申込一覧表(様式A-3)'!J$60</f>
      </c>
      <c r="V375" s="60">
        <v>30</v>
      </c>
      <c r="W375" s="73">
        <f>VLOOKUP($B375,'参加申込一覧表(様式A-3)'!$B$68:$AK$267,W$23,FALSE)</f>
        <v>0</v>
      </c>
      <c r="X375" s="60">
        <f t="shared" si="44"/>
        <v>12</v>
      </c>
      <c r="Y375" s="60">
        <f t="shared" si="45"/>
      </c>
      <c r="AC375" s="60">
        <f t="shared" si="46"/>
        <v>0</v>
      </c>
      <c r="AD375" s="60">
        <f t="shared" si="47"/>
        <v>0</v>
      </c>
      <c r="AE375" s="254">
        <f t="shared" si="49"/>
      </c>
    </row>
    <row r="376" spans="1:31" ht="13.5">
      <c r="A376" s="60">
        <v>351</v>
      </c>
      <c r="B376">
        <f>B373+1</f>
        <v>117</v>
      </c>
      <c r="C376" s="60">
        <f t="shared" si="48"/>
        <v>3</v>
      </c>
      <c r="D376" s="245">
        <f>VLOOKUP($B376,'参加申込一覧表(様式A-3)'!$B$68:$AK$267,D$24,FALSE)</f>
        <v>0</v>
      </c>
      <c r="E376" s="246">
        <f>IF(AE376="","",COUNTIF(AE$26:AE376,E$24))</f>
      </c>
      <c r="G376" s="73">
        <f>VLOOKUP($B376,'参加申込一覧表(様式A-3)'!$B$68:$AK$267,G$24,FALSE)</f>
        <v>0</v>
      </c>
      <c r="H376" s="60">
        <f t="shared" si="43"/>
      </c>
      <c r="I376" s="81">
        <f>VLOOKUP($B376,'参加申込一覧表(様式A-3)'!$B$68:$AK$267,I$24,FALSE)</f>
      </c>
      <c r="K376" s="73">
        <f>VLOOKUP($B376,'参加申込一覧表(様式A-3)'!$B$68:$AK$267,K$24,FALSE)</f>
        <v>0</v>
      </c>
      <c r="L376" s="81" t="str">
        <f>VLOOKUP($B376,'参加申込一覧表(様式A-3)'!$B$68:$AK$267,L$24,FALSE)</f>
        <v>・</v>
      </c>
      <c r="M376" s="81" t="str">
        <f>VLOOKUP($B376,'参加申込一覧表(様式A-3)'!$B$68:$AK$267,M$24,FALSE)</f>
        <v>・</v>
      </c>
      <c r="N376" s="81" t="str">
        <f>VLOOKUP($B376,'参加申込一覧表(様式A-3)'!$B$68:$AK$267,N$24,FALSE)</f>
        <v>・</v>
      </c>
      <c r="Q376" s="73">
        <f>VLOOKUP($B376,'参加申込一覧表(様式A-3)'!$B$68:$AK$267,Q$24,FALSE)</f>
      </c>
      <c r="R376" s="81" t="str">
        <f>VLOOKUP($B376,'参加申込一覧表(様式A-3)'!$B$68:$AK$267,R$24,FALSE)</f>
        <v>　</v>
      </c>
      <c r="S376" s="81" t="str">
        <f>VLOOKUP($B376,'参加申込一覧表(様式A-3)'!$B$68:$AK$267,S$24,FALSE)</f>
        <v>　</v>
      </c>
      <c r="U376" s="83">
        <f>'参加申込一覧表(様式A-3)'!J$60</f>
      </c>
      <c r="V376" s="60">
        <v>30</v>
      </c>
      <c r="W376" s="73">
        <f>VLOOKUP($B376,'参加申込一覧表(様式A-3)'!$B$68:$AK$267,W$24,FALSE)</f>
        <v>0</v>
      </c>
      <c r="X376" s="60">
        <f t="shared" si="44"/>
        <v>12</v>
      </c>
      <c r="Y376" s="60">
        <f t="shared" si="45"/>
      </c>
      <c r="AC376" s="60">
        <f t="shared" si="46"/>
        <v>0</v>
      </c>
      <c r="AD376" s="60">
        <f t="shared" si="47"/>
        <v>0</v>
      </c>
      <c r="AE376" s="254">
        <f t="shared" si="49"/>
      </c>
    </row>
    <row r="377" spans="1:31" ht="13.5">
      <c r="A377" s="60">
        <v>352</v>
      </c>
      <c r="B377">
        <f>B376</f>
        <v>117</v>
      </c>
      <c r="C377" s="60">
        <f t="shared" si="48"/>
        <v>1</v>
      </c>
      <c r="D377" s="245">
        <f>VLOOKUP($B377,'参加申込一覧表(様式A-3)'!$B$68:$AK$267,D$22,FALSE)</f>
        <v>0</v>
      </c>
      <c r="E377" s="246">
        <f>IF(AE377="","",COUNTIF(AE$26:AE377,E$24))</f>
      </c>
      <c r="G377" s="73">
        <f>VLOOKUP($B377,'参加申込一覧表(様式A-3)'!$B$68:$AK$267,G$22,FALSE)</f>
        <v>0</v>
      </c>
      <c r="H377" s="60">
        <f t="shared" si="43"/>
      </c>
      <c r="I377" s="81">
        <f>VLOOKUP($B377,'参加申込一覧表(様式A-3)'!$B$68:$AK$267,I$22,FALSE)</f>
      </c>
      <c r="K377" s="73">
        <f>VLOOKUP($B377,'参加申込一覧表(様式A-3)'!$B$68:$AK$267,K$22,FALSE)</f>
        <v>0</v>
      </c>
      <c r="L377" s="81" t="str">
        <f>VLOOKUP($B377,'参加申込一覧表(様式A-3)'!$B$68:$AK$267,L$22,FALSE)</f>
        <v>・</v>
      </c>
      <c r="M377" s="81" t="str">
        <f>VLOOKUP($B377,'参加申込一覧表(様式A-3)'!$B$68:$AK$267,M$22,FALSE)</f>
        <v>・</v>
      </c>
      <c r="N377" s="81" t="str">
        <f>VLOOKUP($B377,'参加申込一覧表(様式A-3)'!$B$68:$AK$267,N$22,FALSE)</f>
        <v>・</v>
      </c>
      <c r="Q377" s="73">
        <f>VLOOKUP($B377,'参加申込一覧表(様式A-3)'!$B$68:$AK$267,$Q$22,FALSE)</f>
      </c>
      <c r="R377" s="81" t="str">
        <f>VLOOKUP($B377,'参加申込一覧表(様式A-3)'!$B$68:$AK$267,R$22,FALSE)</f>
        <v>　</v>
      </c>
      <c r="S377" s="81" t="str">
        <f>VLOOKUP($B377,'参加申込一覧表(様式A-3)'!$B$68:$AK$267,S$22,FALSE)</f>
        <v>　</v>
      </c>
      <c r="U377" s="83">
        <f>'参加申込一覧表(様式A-3)'!J$60</f>
      </c>
      <c r="V377" s="60">
        <v>30</v>
      </c>
      <c r="W377" s="73">
        <f>VLOOKUP($B377,'参加申込一覧表(様式A-3)'!$B$68:$AK$267,W$22,FALSE)</f>
        <v>0</v>
      </c>
      <c r="X377" s="60">
        <f t="shared" si="44"/>
        <v>12</v>
      </c>
      <c r="Y377" s="60">
        <f t="shared" si="45"/>
      </c>
      <c r="AC377" s="60">
        <f t="shared" si="46"/>
        <v>0</v>
      </c>
      <c r="AD377" s="60">
        <f t="shared" si="47"/>
        <v>0</v>
      </c>
      <c r="AE377" s="254">
        <f t="shared" si="49"/>
      </c>
    </row>
    <row r="378" spans="1:31" ht="13.5">
      <c r="A378" s="60">
        <v>353</v>
      </c>
      <c r="B378">
        <f>B377</f>
        <v>117</v>
      </c>
      <c r="C378" s="60">
        <f t="shared" si="48"/>
        <v>2</v>
      </c>
      <c r="D378" s="245">
        <f>VLOOKUP($B378,'参加申込一覧表(様式A-3)'!$B$68:$AK$267,D$23,FALSE)</f>
        <v>0</v>
      </c>
      <c r="E378" s="246">
        <f>IF(AE378="","",COUNTIF(AE$26:AE378,E$24))</f>
      </c>
      <c r="G378" s="73">
        <f>VLOOKUP($B378,'参加申込一覧表(様式A-3)'!$B$68:$AK$267,G$23,FALSE)</f>
        <v>0</v>
      </c>
      <c r="H378" s="60">
        <f t="shared" si="43"/>
      </c>
      <c r="I378" s="81">
        <f>VLOOKUP($B378,'参加申込一覧表(様式A-3)'!$B$68:$AK$267,I$23,FALSE)</f>
      </c>
      <c r="K378" s="73">
        <f>VLOOKUP($B378,'参加申込一覧表(様式A-3)'!$B$68:$AK$267,K$23,FALSE)</f>
        <v>0</v>
      </c>
      <c r="L378" s="81" t="str">
        <f>VLOOKUP($B378,'参加申込一覧表(様式A-3)'!$B$68:$AK$267,L$23,FALSE)</f>
        <v>・</v>
      </c>
      <c r="M378" s="81" t="str">
        <f>VLOOKUP($B378,'参加申込一覧表(様式A-3)'!$B$68:$AK$267,M$23,FALSE)</f>
        <v>・</v>
      </c>
      <c r="N378" s="81" t="str">
        <f>VLOOKUP($B378,'参加申込一覧表(様式A-3)'!$B$68:$AK$267,N$23,FALSE)</f>
        <v>・</v>
      </c>
      <c r="Q378" s="73">
        <f>VLOOKUP($B378,'参加申込一覧表(様式A-3)'!$B$68:$AK$267,Q$23,FALSE)</f>
      </c>
      <c r="R378" s="81" t="str">
        <f>VLOOKUP($B378,'参加申込一覧表(様式A-3)'!$B$68:$AK$267,R$23,FALSE)</f>
        <v>　</v>
      </c>
      <c r="S378" s="81" t="str">
        <f>VLOOKUP($B378,'参加申込一覧表(様式A-3)'!$B$68:$AK$267,S$23,FALSE)</f>
        <v>　</v>
      </c>
      <c r="U378" s="83">
        <f>'参加申込一覧表(様式A-3)'!J$60</f>
      </c>
      <c r="V378" s="60">
        <v>30</v>
      </c>
      <c r="W378" s="73">
        <f>VLOOKUP($B378,'参加申込一覧表(様式A-3)'!$B$68:$AK$267,W$23,FALSE)</f>
        <v>0</v>
      </c>
      <c r="X378" s="60">
        <f t="shared" si="44"/>
        <v>12</v>
      </c>
      <c r="Y378" s="60">
        <f t="shared" si="45"/>
      </c>
      <c r="AC378" s="60">
        <f t="shared" si="46"/>
        <v>0</v>
      </c>
      <c r="AD378" s="60">
        <f t="shared" si="47"/>
        <v>0</v>
      </c>
      <c r="AE378" s="254">
        <f t="shared" si="49"/>
      </c>
    </row>
    <row r="379" spans="1:31" ht="13.5">
      <c r="A379" s="60">
        <v>354</v>
      </c>
      <c r="B379">
        <f>B376+1</f>
        <v>118</v>
      </c>
      <c r="C379" s="60">
        <f t="shared" si="48"/>
        <v>3</v>
      </c>
      <c r="D379" s="245">
        <f>VLOOKUP($B379,'参加申込一覧表(様式A-3)'!$B$68:$AK$267,D$24,FALSE)</f>
        <v>0</v>
      </c>
      <c r="E379" s="246">
        <f>IF(AE379="","",COUNTIF(AE$26:AE379,E$24))</f>
      </c>
      <c r="G379" s="73">
        <f>VLOOKUP($B379,'参加申込一覧表(様式A-3)'!$B$68:$AK$267,G$24,FALSE)</f>
        <v>0</v>
      </c>
      <c r="H379" s="60">
        <f t="shared" si="43"/>
      </c>
      <c r="I379" s="81">
        <f>VLOOKUP($B379,'参加申込一覧表(様式A-3)'!$B$68:$AK$267,I$24,FALSE)</f>
      </c>
      <c r="K379" s="73">
        <f>VLOOKUP($B379,'参加申込一覧表(様式A-3)'!$B$68:$AK$267,K$24,FALSE)</f>
        <v>0</v>
      </c>
      <c r="L379" s="81" t="str">
        <f>VLOOKUP($B379,'参加申込一覧表(様式A-3)'!$B$68:$AK$267,L$24,FALSE)</f>
        <v>・</v>
      </c>
      <c r="M379" s="81" t="str">
        <f>VLOOKUP($B379,'参加申込一覧表(様式A-3)'!$B$68:$AK$267,M$24,FALSE)</f>
        <v>・</v>
      </c>
      <c r="N379" s="81" t="str">
        <f>VLOOKUP($B379,'参加申込一覧表(様式A-3)'!$B$68:$AK$267,N$24,FALSE)</f>
        <v>・</v>
      </c>
      <c r="Q379" s="73">
        <f>VLOOKUP($B379,'参加申込一覧表(様式A-3)'!$B$68:$AK$267,Q$24,FALSE)</f>
      </c>
      <c r="R379" s="81" t="str">
        <f>VLOOKUP($B379,'参加申込一覧表(様式A-3)'!$B$68:$AK$267,R$24,FALSE)</f>
        <v>　</v>
      </c>
      <c r="S379" s="81" t="str">
        <f>VLOOKUP($B379,'参加申込一覧表(様式A-3)'!$B$68:$AK$267,S$24,FALSE)</f>
        <v>　</v>
      </c>
      <c r="U379" s="83">
        <f>'参加申込一覧表(様式A-3)'!J$60</f>
      </c>
      <c r="V379" s="60">
        <v>30</v>
      </c>
      <c r="W379" s="73">
        <f>VLOOKUP($B379,'参加申込一覧表(様式A-3)'!$B$68:$AK$267,W$24,FALSE)</f>
        <v>0</v>
      </c>
      <c r="X379" s="60">
        <f t="shared" si="44"/>
        <v>12</v>
      </c>
      <c r="Y379" s="60">
        <f t="shared" si="45"/>
      </c>
      <c r="AC379" s="60">
        <f t="shared" si="46"/>
        <v>0</v>
      </c>
      <c r="AD379" s="60">
        <f t="shared" si="47"/>
        <v>0</v>
      </c>
      <c r="AE379" s="254">
        <f t="shared" si="49"/>
      </c>
    </row>
    <row r="380" spans="1:31" ht="13.5">
      <c r="A380" s="60">
        <v>355</v>
      </c>
      <c r="B380">
        <f>B379</f>
        <v>118</v>
      </c>
      <c r="C380" s="60">
        <f t="shared" si="48"/>
        <v>1</v>
      </c>
      <c r="D380" s="245">
        <f>VLOOKUP($B380,'参加申込一覧表(様式A-3)'!$B$68:$AK$267,D$22,FALSE)</f>
        <v>0</v>
      </c>
      <c r="E380" s="246">
        <f>IF(AE380="","",COUNTIF(AE$26:AE380,E$24))</f>
      </c>
      <c r="G380" s="73">
        <f>VLOOKUP($B380,'参加申込一覧表(様式A-3)'!$B$68:$AK$267,G$22,FALSE)</f>
        <v>0</v>
      </c>
      <c r="H380" s="60">
        <f t="shared" si="43"/>
      </c>
      <c r="I380" s="81">
        <f>VLOOKUP($B380,'参加申込一覧表(様式A-3)'!$B$68:$AK$267,I$22,FALSE)</f>
      </c>
      <c r="K380" s="73">
        <f>VLOOKUP($B380,'参加申込一覧表(様式A-3)'!$B$68:$AK$267,K$22,FALSE)</f>
        <v>0</v>
      </c>
      <c r="L380" s="81" t="str">
        <f>VLOOKUP($B380,'参加申込一覧表(様式A-3)'!$B$68:$AK$267,L$22,FALSE)</f>
        <v>・</v>
      </c>
      <c r="M380" s="81" t="str">
        <f>VLOOKUP($B380,'参加申込一覧表(様式A-3)'!$B$68:$AK$267,M$22,FALSE)</f>
        <v>・</v>
      </c>
      <c r="N380" s="81" t="str">
        <f>VLOOKUP($B380,'参加申込一覧表(様式A-3)'!$B$68:$AK$267,N$22,FALSE)</f>
        <v>・</v>
      </c>
      <c r="Q380" s="73">
        <f>VLOOKUP($B380,'参加申込一覧表(様式A-3)'!$B$68:$AK$267,$Q$22,FALSE)</f>
      </c>
      <c r="R380" s="81" t="str">
        <f>VLOOKUP($B380,'参加申込一覧表(様式A-3)'!$B$68:$AK$267,R$22,FALSE)</f>
        <v>　</v>
      </c>
      <c r="S380" s="81" t="str">
        <f>VLOOKUP($B380,'参加申込一覧表(様式A-3)'!$B$68:$AK$267,S$22,FALSE)</f>
        <v>　</v>
      </c>
      <c r="U380" s="83">
        <f>'参加申込一覧表(様式A-3)'!J$60</f>
      </c>
      <c r="V380" s="60">
        <v>30</v>
      </c>
      <c r="W380" s="73">
        <f>VLOOKUP($B380,'参加申込一覧表(様式A-3)'!$B$68:$AK$267,W$22,FALSE)</f>
        <v>0</v>
      </c>
      <c r="X380" s="60">
        <f t="shared" si="44"/>
        <v>12</v>
      </c>
      <c r="Y380" s="60">
        <f t="shared" si="45"/>
      </c>
      <c r="AC380" s="60">
        <f t="shared" si="46"/>
        <v>0</v>
      </c>
      <c r="AD380" s="60">
        <f t="shared" si="47"/>
        <v>0</v>
      </c>
      <c r="AE380" s="254">
        <f t="shared" si="49"/>
      </c>
    </row>
    <row r="381" spans="1:31" ht="13.5">
      <c r="A381" s="60">
        <v>356</v>
      </c>
      <c r="B381">
        <f>B380</f>
        <v>118</v>
      </c>
      <c r="C381" s="60">
        <f t="shared" si="48"/>
        <v>2</v>
      </c>
      <c r="D381" s="245">
        <f>VLOOKUP($B381,'参加申込一覧表(様式A-3)'!$B$68:$AK$267,D$23,FALSE)</f>
        <v>0</v>
      </c>
      <c r="E381" s="246">
        <f>IF(AE381="","",COUNTIF(AE$26:AE381,E$24))</f>
      </c>
      <c r="G381" s="73">
        <f>VLOOKUP($B381,'参加申込一覧表(様式A-3)'!$B$68:$AK$267,G$23,FALSE)</f>
        <v>0</v>
      </c>
      <c r="H381" s="60">
        <f t="shared" si="43"/>
      </c>
      <c r="I381" s="81">
        <f>VLOOKUP($B381,'参加申込一覧表(様式A-3)'!$B$68:$AK$267,I$23,FALSE)</f>
      </c>
      <c r="K381" s="73">
        <f>VLOOKUP($B381,'参加申込一覧表(様式A-3)'!$B$68:$AK$267,K$23,FALSE)</f>
        <v>0</v>
      </c>
      <c r="L381" s="81" t="str">
        <f>VLOOKUP($B381,'参加申込一覧表(様式A-3)'!$B$68:$AK$267,L$23,FALSE)</f>
        <v>・</v>
      </c>
      <c r="M381" s="81" t="str">
        <f>VLOOKUP($B381,'参加申込一覧表(様式A-3)'!$B$68:$AK$267,M$23,FALSE)</f>
        <v>・</v>
      </c>
      <c r="N381" s="81" t="str">
        <f>VLOOKUP($B381,'参加申込一覧表(様式A-3)'!$B$68:$AK$267,N$23,FALSE)</f>
        <v>・</v>
      </c>
      <c r="Q381" s="73">
        <f>VLOOKUP($B381,'参加申込一覧表(様式A-3)'!$B$68:$AK$267,Q$23,FALSE)</f>
      </c>
      <c r="R381" s="81" t="str">
        <f>VLOOKUP($B381,'参加申込一覧表(様式A-3)'!$B$68:$AK$267,R$23,FALSE)</f>
        <v>　</v>
      </c>
      <c r="S381" s="81" t="str">
        <f>VLOOKUP($B381,'参加申込一覧表(様式A-3)'!$B$68:$AK$267,S$23,FALSE)</f>
        <v>　</v>
      </c>
      <c r="U381" s="83">
        <f>'参加申込一覧表(様式A-3)'!J$60</f>
      </c>
      <c r="V381" s="60">
        <v>30</v>
      </c>
      <c r="W381" s="73">
        <f>VLOOKUP($B381,'参加申込一覧表(様式A-3)'!$B$68:$AK$267,W$23,FALSE)</f>
        <v>0</v>
      </c>
      <c r="X381" s="60">
        <f t="shared" si="44"/>
        <v>12</v>
      </c>
      <c r="Y381" s="60">
        <f t="shared" si="45"/>
      </c>
      <c r="AC381" s="60">
        <f t="shared" si="46"/>
        <v>0</v>
      </c>
      <c r="AD381" s="60">
        <f t="shared" si="47"/>
        <v>0</v>
      </c>
      <c r="AE381" s="254">
        <f t="shared" si="49"/>
      </c>
    </row>
    <row r="382" spans="1:31" ht="13.5">
      <c r="A382" s="60">
        <v>357</v>
      </c>
      <c r="B382">
        <f>B379+1</f>
        <v>119</v>
      </c>
      <c r="C382" s="60">
        <f t="shared" si="48"/>
        <v>3</v>
      </c>
      <c r="D382" s="245">
        <f>VLOOKUP($B382,'参加申込一覧表(様式A-3)'!$B$68:$AK$267,D$24,FALSE)</f>
        <v>0</v>
      </c>
      <c r="E382" s="246">
        <f>IF(AE382="","",COUNTIF(AE$26:AE382,E$24))</f>
      </c>
      <c r="G382" s="73">
        <f>VLOOKUP($B382,'参加申込一覧表(様式A-3)'!$B$68:$AK$267,G$24,FALSE)</f>
        <v>0</v>
      </c>
      <c r="H382" s="60">
        <f t="shared" si="43"/>
      </c>
      <c r="I382" s="81">
        <f>VLOOKUP($B382,'参加申込一覧表(様式A-3)'!$B$68:$AK$267,I$24,FALSE)</f>
      </c>
      <c r="K382" s="73">
        <f>VLOOKUP($B382,'参加申込一覧表(様式A-3)'!$B$68:$AK$267,K$24,FALSE)</f>
        <v>0</v>
      </c>
      <c r="L382" s="81" t="str">
        <f>VLOOKUP($B382,'参加申込一覧表(様式A-3)'!$B$68:$AK$267,L$24,FALSE)</f>
        <v>・</v>
      </c>
      <c r="M382" s="81" t="str">
        <f>VLOOKUP($B382,'参加申込一覧表(様式A-3)'!$B$68:$AK$267,M$24,FALSE)</f>
        <v>・</v>
      </c>
      <c r="N382" s="81" t="str">
        <f>VLOOKUP($B382,'参加申込一覧表(様式A-3)'!$B$68:$AK$267,N$24,FALSE)</f>
        <v>・</v>
      </c>
      <c r="Q382" s="73">
        <f>VLOOKUP($B382,'参加申込一覧表(様式A-3)'!$B$68:$AK$267,Q$24,FALSE)</f>
      </c>
      <c r="R382" s="81" t="str">
        <f>VLOOKUP($B382,'参加申込一覧表(様式A-3)'!$B$68:$AK$267,R$24,FALSE)</f>
        <v>　</v>
      </c>
      <c r="S382" s="81" t="str">
        <f>VLOOKUP($B382,'参加申込一覧表(様式A-3)'!$B$68:$AK$267,S$24,FALSE)</f>
        <v>　</v>
      </c>
      <c r="U382" s="83">
        <f>'参加申込一覧表(様式A-3)'!J$60</f>
      </c>
      <c r="V382" s="60">
        <v>30</v>
      </c>
      <c r="W382" s="73">
        <f>VLOOKUP($B382,'参加申込一覧表(様式A-3)'!$B$68:$AK$267,W$24,FALSE)</f>
        <v>0</v>
      </c>
      <c r="X382" s="60">
        <f t="shared" si="44"/>
        <v>12</v>
      </c>
      <c r="Y382" s="60">
        <f t="shared" si="45"/>
      </c>
      <c r="AC382" s="60">
        <f t="shared" si="46"/>
        <v>0</v>
      </c>
      <c r="AD382" s="60">
        <f t="shared" si="47"/>
        <v>0</v>
      </c>
      <c r="AE382" s="254">
        <f t="shared" si="49"/>
      </c>
    </row>
    <row r="383" spans="1:31" ht="13.5">
      <c r="A383" s="60">
        <v>358</v>
      </c>
      <c r="B383">
        <f>B382</f>
        <v>119</v>
      </c>
      <c r="C383" s="60">
        <f t="shared" si="48"/>
        <v>1</v>
      </c>
      <c r="D383" s="245">
        <f>VLOOKUP($B383,'参加申込一覧表(様式A-3)'!$B$68:$AK$267,D$22,FALSE)</f>
        <v>0</v>
      </c>
      <c r="E383" s="246">
        <f>IF(AE383="","",COUNTIF(AE$26:AE383,E$24))</f>
      </c>
      <c r="G383" s="73">
        <f>VLOOKUP($B383,'参加申込一覧表(様式A-3)'!$B$68:$AK$267,G$22,FALSE)</f>
        <v>0</v>
      </c>
      <c r="H383" s="60">
        <f t="shared" si="43"/>
      </c>
      <c r="I383" s="81">
        <f>VLOOKUP($B383,'参加申込一覧表(様式A-3)'!$B$68:$AK$267,I$22,FALSE)</f>
      </c>
      <c r="K383" s="73">
        <f>VLOOKUP($B383,'参加申込一覧表(様式A-3)'!$B$68:$AK$267,K$22,FALSE)</f>
        <v>0</v>
      </c>
      <c r="L383" s="81" t="str">
        <f>VLOOKUP($B383,'参加申込一覧表(様式A-3)'!$B$68:$AK$267,L$22,FALSE)</f>
        <v>・</v>
      </c>
      <c r="M383" s="81" t="str">
        <f>VLOOKUP($B383,'参加申込一覧表(様式A-3)'!$B$68:$AK$267,M$22,FALSE)</f>
        <v>・</v>
      </c>
      <c r="N383" s="81" t="str">
        <f>VLOOKUP($B383,'参加申込一覧表(様式A-3)'!$B$68:$AK$267,N$22,FALSE)</f>
        <v>・</v>
      </c>
      <c r="Q383" s="73">
        <f>VLOOKUP($B383,'参加申込一覧表(様式A-3)'!$B$68:$AK$267,$Q$22,FALSE)</f>
      </c>
      <c r="R383" s="81" t="str">
        <f>VLOOKUP($B383,'参加申込一覧表(様式A-3)'!$B$68:$AK$267,R$22,FALSE)</f>
        <v>　</v>
      </c>
      <c r="S383" s="81" t="str">
        <f>VLOOKUP($B383,'参加申込一覧表(様式A-3)'!$B$68:$AK$267,S$22,FALSE)</f>
        <v>　</v>
      </c>
      <c r="U383" s="83">
        <f>'参加申込一覧表(様式A-3)'!J$60</f>
      </c>
      <c r="V383" s="60">
        <v>30</v>
      </c>
      <c r="W383" s="73">
        <f>VLOOKUP($B383,'参加申込一覧表(様式A-3)'!$B$68:$AK$267,W$22,FALSE)</f>
        <v>0</v>
      </c>
      <c r="X383" s="60">
        <f t="shared" si="44"/>
        <v>12</v>
      </c>
      <c r="Y383" s="60">
        <f t="shared" si="45"/>
      </c>
      <c r="AC383" s="60">
        <f t="shared" si="46"/>
        <v>0</v>
      </c>
      <c r="AD383" s="60">
        <f t="shared" si="47"/>
        <v>0</v>
      </c>
      <c r="AE383" s="254">
        <f t="shared" si="49"/>
      </c>
    </row>
    <row r="384" spans="1:31" ht="13.5">
      <c r="A384" s="60">
        <v>359</v>
      </c>
      <c r="B384">
        <f>B383</f>
        <v>119</v>
      </c>
      <c r="C384" s="60">
        <f t="shared" si="48"/>
        <v>2</v>
      </c>
      <c r="D384" s="245">
        <f>VLOOKUP($B384,'参加申込一覧表(様式A-3)'!$B$68:$AK$267,D$23,FALSE)</f>
        <v>0</v>
      </c>
      <c r="E384" s="246">
        <f>IF(AE384="","",COUNTIF(AE$26:AE384,E$24))</f>
      </c>
      <c r="G384" s="73">
        <f>VLOOKUP($B384,'参加申込一覧表(様式A-3)'!$B$68:$AK$267,G$23,FALSE)</f>
        <v>0</v>
      </c>
      <c r="H384" s="60">
        <f t="shared" si="43"/>
      </c>
      <c r="I384" s="81">
        <f>VLOOKUP($B384,'参加申込一覧表(様式A-3)'!$B$68:$AK$267,I$23,FALSE)</f>
      </c>
      <c r="K384" s="73">
        <f>VLOOKUP($B384,'参加申込一覧表(様式A-3)'!$B$68:$AK$267,K$23,FALSE)</f>
        <v>0</v>
      </c>
      <c r="L384" s="81" t="str">
        <f>VLOOKUP($B384,'参加申込一覧表(様式A-3)'!$B$68:$AK$267,L$23,FALSE)</f>
        <v>・</v>
      </c>
      <c r="M384" s="81" t="str">
        <f>VLOOKUP($B384,'参加申込一覧表(様式A-3)'!$B$68:$AK$267,M$23,FALSE)</f>
        <v>・</v>
      </c>
      <c r="N384" s="81" t="str">
        <f>VLOOKUP($B384,'参加申込一覧表(様式A-3)'!$B$68:$AK$267,N$23,FALSE)</f>
        <v>・</v>
      </c>
      <c r="Q384" s="73">
        <f>VLOOKUP($B384,'参加申込一覧表(様式A-3)'!$B$68:$AK$267,Q$23,FALSE)</f>
      </c>
      <c r="R384" s="81" t="str">
        <f>VLOOKUP($B384,'参加申込一覧表(様式A-3)'!$B$68:$AK$267,R$23,FALSE)</f>
        <v>　</v>
      </c>
      <c r="S384" s="81" t="str">
        <f>VLOOKUP($B384,'参加申込一覧表(様式A-3)'!$B$68:$AK$267,S$23,FALSE)</f>
        <v>　</v>
      </c>
      <c r="U384" s="83">
        <f>'参加申込一覧表(様式A-3)'!J$60</f>
      </c>
      <c r="V384" s="60">
        <v>30</v>
      </c>
      <c r="W384" s="73">
        <f>VLOOKUP($B384,'参加申込一覧表(様式A-3)'!$B$68:$AK$267,W$23,FALSE)</f>
        <v>0</v>
      </c>
      <c r="X384" s="60">
        <f t="shared" si="44"/>
        <v>12</v>
      </c>
      <c r="Y384" s="60">
        <f t="shared" si="45"/>
      </c>
      <c r="AC384" s="60">
        <f t="shared" si="46"/>
        <v>0</v>
      </c>
      <c r="AD384" s="60">
        <f t="shared" si="47"/>
        <v>0</v>
      </c>
      <c r="AE384" s="254">
        <f t="shared" si="49"/>
      </c>
    </row>
    <row r="385" spans="1:31" ht="13.5">
      <c r="A385" s="60">
        <v>360</v>
      </c>
      <c r="B385">
        <f>B382+1</f>
        <v>120</v>
      </c>
      <c r="C385" s="60">
        <f t="shared" si="48"/>
        <v>3</v>
      </c>
      <c r="D385" s="245">
        <f>VLOOKUP($B385,'参加申込一覧表(様式A-3)'!$B$68:$AK$267,D$24,FALSE)</f>
        <v>0</v>
      </c>
      <c r="E385" s="246">
        <f>IF(AE385="","",COUNTIF(AE$26:AE385,E$24))</f>
      </c>
      <c r="G385" s="73">
        <f>VLOOKUP($B385,'参加申込一覧表(様式A-3)'!$B$68:$AK$267,G$24,FALSE)</f>
        <v>0</v>
      </c>
      <c r="H385" s="60">
        <f t="shared" si="43"/>
      </c>
      <c r="I385" s="81">
        <f>VLOOKUP($B385,'参加申込一覧表(様式A-3)'!$B$68:$AK$267,I$24,FALSE)</f>
      </c>
      <c r="K385" s="73">
        <f>VLOOKUP($B385,'参加申込一覧表(様式A-3)'!$B$68:$AK$267,K$24,FALSE)</f>
        <v>0</v>
      </c>
      <c r="L385" s="81" t="str">
        <f>VLOOKUP($B385,'参加申込一覧表(様式A-3)'!$B$68:$AK$267,L$24,FALSE)</f>
        <v>・</v>
      </c>
      <c r="M385" s="81" t="str">
        <f>VLOOKUP($B385,'参加申込一覧表(様式A-3)'!$B$68:$AK$267,M$24,FALSE)</f>
        <v>・</v>
      </c>
      <c r="N385" s="81" t="str">
        <f>VLOOKUP($B385,'参加申込一覧表(様式A-3)'!$B$68:$AK$267,N$24,FALSE)</f>
        <v>・</v>
      </c>
      <c r="Q385" s="73">
        <f>VLOOKUP($B385,'参加申込一覧表(様式A-3)'!$B$68:$AK$267,Q$24,FALSE)</f>
      </c>
      <c r="R385" s="81" t="str">
        <f>VLOOKUP($B385,'参加申込一覧表(様式A-3)'!$B$68:$AK$267,R$24,FALSE)</f>
        <v>　</v>
      </c>
      <c r="S385" s="81" t="str">
        <f>VLOOKUP($B385,'参加申込一覧表(様式A-3)'!$B$68:$AK$267,S$24,FALSE)</f>
        <v>　</v>
      </c>
      <c r="U385" s="83">
        <f>'参加申込一覧表(様式A-3)'!J$60</f>
      </c>
      <c r="V385" s="60">
        <v>30</v>
      </c>
      <c r="W385" s="73">
        <f>VLOOKUP($B385,'参加申込一覧表(様式A-3)'!$B$68:$AK$267,W$24,FALSE)</f>
        <v>0</v>
      </c>
      <c r="X385" s="60">
        <f t="shared" si="44"/>
        <v>12</v>
      </c>
      <c r="Y385" s="60">
        <f t="shared" si="45"/>
      </c>
      <c r="AC385" s="60">
        <f t="shared" si="46"/>
        <v>0</v>
      </c>
      <c r="AD385" s="60">
        <f t="shared" si="47"/>
        <v>0</v>
      </c>
      <c r="AE385" s="254">
        <f t="shared" si="49"/>
      </c>
    </row>
    <row r="386" spans="1:31" ht="13.5">
      <c r="A386" s="60">
        <v>361</v>
      </c>
      <c r="B386">
        <f>B385</f>
        <v>120</v>
      </c>
      <c r="C386" s="60">
        <f t="shared" si="48"/>
        <v>1</v>
      </c>
      <c r="D386" s="245">
        <f>VLOOKUP($B386,'参加申込一覧表(様式A-3)'!$B$68:$AK$267,D$22,FALSE)</f>
        <v>0</v>
      </c>
      <c r="E386" s="246">
        <f>IF(AE386="","",COUNTIF(AE$26:AE386,E$24))</f>
      </c>
      <c r="G386" s="73">
        <f>VLOOKUP($B386,'参加申込一覧表(様式A-3)'!$B$68:$AK$267,G$22,FALSE)</f>
        <v>0</v>
      </c>
      <c r="H386" s="60">
        <f t="shared" si="43"/>
      </c>
      <c r="I386" s="81">
        <f>VLOOKUP($B386,'参加申込一覧表(様式A-3)'!$B$68:$AK$267,I$22,FALSE)</f>
      </c>
      <c r="K386" s="73">
        <f>VLOOKUP($B386,'参加申込一覧表(様式A-3)'!$B$68:$AK$267,K$22,FALSE)</f>
        <v>0</v>
      </c>
      <c r="L386" s="81" t="str">
        <f>VLOOKUP($B386,'参加申込一覧表(様式A-3)'!$B$68:$AK$267,L$22,FALSE)</f>
        <v>・</v>
      </c>
      <c r="M386" s="81" t="str">
        <f>VLOOKUP($B386,'参加申込一覧表(様式A-3)'!$B$68:$AK$267,M$22,FALSE)</f>
        <v>・</v>
      </c>
      <c r="N386" s="81" t="str">
        <f>VLOOKUP($B386,'参加申込一覧表(様式A-3)'!$B$68:$AK$267,N$22,FALSE)</f>
        <v>・</v>
      </c>
      <c r="Q386" s="73">
        <f>VLOOKUP($B386,'参加申込一覧表(様式A-3)'!$B$68:$AK$267,$Q$22,FALSE)</f>
      </c>
      <c r="R386" s="81" t="str">
        <f>VLOOKUP($B386,'参加申込一覧表(様式A-3)'!$B$68:$AK$267,R$22,FALSE)</f>
        <v>　</v>
      </c>
      <c r="S386" s="81" t="str">
        <f>VLOOKUP($B386,'参加申込一覧表(様式A-3)'!$B$68:$AK$267,S$22,FALSE)</f>
        <v>　</v>
      </c>
      <c r="U386" s="83">
        <f>'参加申込一覧表(様式A-3)'!J$60</f>
      </c>
      <c r="V386" s="60">
        <v>30</v>
      </c>
      <c r="W386" s="73">
        <f>VLOOKUP($B386,'参加申込一覧表(様式A-3)'!$B$68:$AK$267,W$22,FALSE)</f>
        <v>0</v>
      </c>
      <c r="X386" s="60">
        <f t="shared" si="44"/>
        <v>12</v>
      </c>
      <c r="Y386" s="60">
        <f t="shared" si="45"/>
      </c>
      <c r="AC386" s="60">
        <f t="shared" si="46"/>
        <v>0</v>
      </c>
      <c r="AD386" s="60">
        <f t="shared" si="47"/>
        <v>0</v>
      </c>
      <c r="AE386" s="254">
        <f t="shared" si="49"/>
      </c>
    </row>
    <row r="387" spans="1:31" ht="13.5">
      <c r="A387" s="60">
        <v>362</v>
      </c>
      <c r="B387">
        <f>B386</f>
        <v>120</v>
      </c>
      <c r="C387" s="60">
        <f t="shared" si="48"/>
        <v>2</v>
      </c>
      <c r="D387" s="245">
        <f>VLOOKUP($B387,'参加申込一覧表(様式A-3)'!$B$68:$AK$267,D$23,FALSE)</f>
        <v>0</v>
      </c>
      <c r="E387" s="246">
        <f>IF(AE387="","",COUNTIF(AE$26:AE387,E$24))</f>
      </c>
      <c r="G387" s="73">
        <f>VLOOKUP($B387,'参加申込一覧表(様式A-3)'!$B$68:$AK$267,G$23,FALSE)</f>
        <v>0</v>
      </c>
      <c r="H387" s="60">
        <f t="shared" si="43"/>
      </c>
      <c r="I387" s="81">
        <f>VLOOKUP($B387,'参加申込一覧表(様式A-3)'!$B$68:$AK$267,I$23,FALSE)</f>
      </c>
      <c r="K387" s="73">
        <f>VLOOKUP($B387,'参加申込一覧表(様式A-3)'!$B$68:$AK$267,K$23,FALSE)</f>
        <v>0</v>
      </c>
      <c r="L387" s="81" t="str">
        <f>VLOOKUP($B387,'参加申込一覧表(様式A-3)'!$B$68:$AK$267,L$23,FALSE)</f>
        <v>・</v>
      </c>
      <c r="M387" s="81" t="str">
        <f>VLOOKUP($B387,'参加申込一覧表(様式A-3)'!$B$68:$AK$267,M$23,FALSE)</f>
        <v>・</v>
      </c>
      <c r="N387" s="81" t="str">
        <f>VLOOKUP($B387,'参加申込一覧表(様式A-3)'!$B$68:$AK$267,N$23,FALSE)</f>
        <v>・</v>
      </c>
      <c r="Q387" s="73">
        <f>VLOOKUP($B387,'参加申込一覧表(様式A-3)'!$B$68:$AK$267,Q$23,FALSE)</f>
      </c>
      <c r="R387" s="81" t="str">
        <f>VLOOKUP($B387,'参加申込一覧表(様式A-3)'!$B$68:$AK$267,R$23,FALSE)</f>
        <v>　</v>
      </c>
      <c r="S387" s="81" t="str">
        <f>VLOOKUP($B387,'参加申込一覧表(様式A-3)'!$B$68:$AK$267,S$23,FALSE)</f>
        <v>　</v>
      </c>
      <c r="U387" s="83">
        <f>'参加申込一覧表(様式A-3)'!J$60</f>
      </c>
      <c r="V387" s="60">
        <v>30</v>
      </c>
      <c r="W387" s="73">
        <f>VLOOKUP($B387,'参加申込一覧表(様式A-3)'!$B$68:$AK$267,W$23,FALSE)</f>
        <v>0</v>
      </c>
      <c r="X387" s="60">
        <f t="shared" si="44"/>
        <v>12</v>
      </c>
      <c r="Y387" s="60">
        <f t="shared" si="45"/>
      </c>
      <c r="AC387" s="60">
        <f t="shared" si="46"/>
        <v>0</v>
      </c>
      <c r="AD387" s="60">
        <f t="shared" si="47"/>
        <v>0</v>
      </c>
      <c r="AE387" s="254">
        <f t="shared" si="49"/>
      </c>
    </row>
    <row r="388" spans="1:31" ht="13.5">
      <c r="A388" s="60">
        <v>363</v>
      </c>
      <c r="B388">
        <f>B385+1</f>
        <v>121</v>
      </c>
      <c r="C388" s="60">
        <f t="shared" si="48"/>
        <v>3</v>
      </c>
      <c r="D388" s="245">
        <f>VLOOKUP($B388,'参加申込一覧表(様式A-3)'!$B$68:$AK$267,D$24,FALSE)</f>
        <v>0</v>
      </c>
      <c r="E388" s="246">
        <f>IF(AE388="","",COUNTIF(AE$26:AE388,E$24))</f>
      </c>
      <c r="G388" s="73">
        <f>VLOOKUP($B388,'参加申込一覧表(様式A-3)'!$B$68:$AK$267,G$24,FALSE)</f>
        <v>0</v>
      </c>
      <c r="H388" s="60">
        <f t="shared" si="43"/>
      </c>
      <c r="I388" s="81">
        <f>VLOOKUP($B388,'参加申込一覧表(様式A-3)'!$B$68:$AK$267,I$24,FALSE)</f>
      </c>
      <c r="K388" s="73">
        <f>VLOOKUP($B388,'参加申込一覧表(様式A-3)'!$B$68:$AK$267,K$24,FALSE)</f>
        <v>0</v>
      </c>
      <c r="L388" s="81" t="str">
        <f>VLOOKUP($B388,'参加申込一覧表(様式A-3)'!$B$68:$AK$267,L$24,FALSE)</f>
        <v>・</v>
      </c>
      <c r="M388" s="81" t="str">
        <f>VLOOKUP($B388,'参加申込一覧表(様式A-3)'!$B$68:$AK$267,M$24,FALSE)</f>
        <v>・</v>
      </c>
      <c r="N388" s="81" t="str">
        <f>VLOOKUP($B388,'参加申込一覧表(様式A-3)'!$B$68:$AK$267,N$24,FALSE)</f>
        <v>・</v>
      </c>
      <c r="Q388" s="73">
        <f>VLOOKUP($B388,'参加申込一覧表(様式A-3)'!$B$68:$AK$267,Q$24,FALSE)</f>
      </c>
      <c r="R388" s="81" t="str">
        <f>VLOOKUP($B388,'参加申込一覧表(様式A-3)'!$B$68:$AK$267,R$24,FALSE)</f>
        <v>　</v>
      </c>
      <c r="S388" s="81" t="str">
        <f>VLOOKUP($B388,'参加申込一覧表(様式A-3)'!$B$68:$AK$267,S$24,FALSE)</f>
        <v>　</v>
      </c>
      <c r="U388" s="83">
        <f>'参加申込一覧表(様式A-3)'!J$60</f>
      </c>
      <c r="V388" s="60">
        <v>30</v>
      </c>
      <c r="W388" s="73">
        <f>VLOOKUP($B388,'参加申込一覧表(様式A-3)'!$B$68:$AK$267,W$24,FALSE)</f>
        <v>0</v>
      </c>
      <c r="X388" s="60">
        <f t="shared" si="44"/>
        <v>12</v>
      </c>
      <c r="Y388" s="60">
        <f t="shared" si="45"/>
      </c>
      <c r="AC388" s="60">
        <f t="shared" si="46"/>
        <v>0</v>
      </c>
      <c r="AD388" s="60">
        <f t="shared" si="47"/>
        <v>0</v>
      </c>
      <c r="AE388" s="254">
        <f t="shared" si="49"/>
      </c>
    </row>
    <row r="389" spans="1:31" ht="13.5">
      <c r="A389" s="60">
        <v>364</v>
      </c>
      <c r="B389">
        <f>B388</f>
        <v>121</v>
      </c>
      <c r="C389" s="60">
        <f t="shared" si="48"/>
        <v>1</v>
      </c>
      <c r="D389" s="245">
        <f>VLOOKUP($B389,'参加申込一覧表(様式A-3)'!$B$68:$AK$267,D$22,FALSE)</f>
        <v>0</v>
      </c>
      <c r="E389" s="246">
        <f>IF(AE389="","",COUNTIF(AE$26:AE389,E$24))</f>
      </c>
      <c r="G389" s="73">
        <f>VLOOKUP($B389,'参加申込一覧表(様式A-3)'!$B$68:$AK$267,G$22,FALSE)</f>
        <v>0</v>
      </c>
      <c r="H389" s="60">
        <f t="shared" si="43"/>
      </c>
      <c r="I389" s="81">
        <f>VLOOKUP($B389,'参加申込一覧表(様式A-3)'!$B$68:$AK$267,I$22,FALSE)</f>
      </c>
      <c r="K389" s="73">
        <f>VLOOKUP($B389,'参加申込一覧表(様式A-3)'!$B$68:$AK$267,K$22,FALSE)</f>
        <v>0</v>
      </c>
      <c r="L389" s="81" t="str">
        <f>VLOOKUP($B389,'参加申込一覧表(様式A-3)'!$B$68:$AK$267,L$22,FALSE)</f>
        <v>・</v>
      </c>
      <c r="M389" s="81" t="str">
        <f>VLOOKUP($B389,'参加申込一覧表(様式A-3)'!$B$68:$AK$267,M$22,FALSE)</f>
        <v>・</v>
      </c>
      <c r="N389" s="81" t="str">
        <f>VLOOKUP($B389,'参加申込一覧表(様式A-3)'!$B$68:$AK$267,N$22,FALSE)</f>
        <v>・</v>
      </c>
      <c r="Q389" s="73">
        <f>VLOOKUP($B389,'参加申込一覧表(様式A-3)'!$B$68:$AK$267,$Q$22,FALSE)</f>
      </c>
      <c r="R389" s="81" t="str">
        <f>VLOOKUP($B389,'参加申込一覧表(様式A-3)'!$B$68:$AK$267,R$22,FALSE)</f>
        <v>　</v>
      </c>
      <c r="S389" s="81" t="str">
        <f>VLOOKUP($B389,'参加申込一覧表(様式A-3)'!$B$68:$AK$267,S$22,FALSE)</f>
        <v>　</v>
      </c>
      <c r="U389" s="83">
        <f>'参加申込一覧表(様式A-3)'!J$60</f>
      </c>
      <c r="V389" s="60">
        <v>30</v>
      </c>
      <c r="W389" s="73">
        <f>VLOOKUP($B389,'参加申込一覧表(様式A-3)'!$B$68:$AK$267,W$22,FALSE)</f>
        <v>0</v>
      </c>
      <c r="X389" s="60">
        <f t="shared" si="44"/>
        <v>12</v>
      </c>
      <c r="Y389" s="60">
        <f t="shared" si="45"/>
      </c>
      <c r="AC389" s="60">
        <f t="shared" si="46"/>
        <v>0</v>
      </c>
      <c r="AD389" s="60">
        <f t="shared" si="47"/>
        <v>0</v>
      </c>
      <c r="AE389" s="254">
        <f t="shared" si="49"/>
      </c>
    </row>
    <row r="390" spans="1:31" ht="13.5">
      <c r="A390" s="60">
        <v>365</v>
      </c>
      <c r="B390">
        <f>B389</f>
        <v>121</v>
      </c>
      <c r="C390" s="60">
        <f t="shared" si="48"/>
        <v>2</v>
      </c>
      <c r="D390" s="245">
        <f>VLOOKUP($B390,'参加申込一覧表(様式A-3)'!$B$68:$AK$267,D$23,FALSE)</f>
        <v>0</v>
      </c>
      <c r="E390" s="246">
        <f>IF(AE390="","",COUNTIF(AE$26:AE390,E$24))</f>
      </c>
      <c r="G390" s="73">
        <f>VLOOKUP($B390,'参加申込一覧表(様式A-3)'!$B$68:$AK$267,G$23,FALSE)</f>
        <v>0</v>
      </c>
      <c r="H390" s="60">
        <f t="shared" si="43"/>
      </c>
      <c r="I390" s="81">
        <f>VLOOKUP($B390,'参加申込一覧表(様式A-3)'!$B$68:$AK$267,I$23,FALSE)</f>
      </c>
      <c r="K390" s="73">
        <f>VLOOKUP($B390,'参加申込一覧表(様式A-3)'!$B$68:$AK$267,K$23,FALSE)</f>
        <v>0</v>
      </c>
      <c r="L390" s="81" t="str">
        <f>VLOOKUP($B390,'参加申込一覧表(様式A-3)'!$B$68:$AK$267,L$23,FALSE)</f>
        <v>・</v>
      </c>
      <c r="M390" s="81" t="str">
        <f>VLOOKUP($B390,'参加申込一覧表(様式A-3)'!$B$68:$AK$267,M$23,FALSE)</f>
        <v>・</v>
      </c>
      <c r="N390" s="81" t="str">
        <f>VLOOKUP($B390,'参加申込一覧表(様式A-3)'!$B$68:$AK$267,N$23,FALSE)</f>
        <v>・</v>
      </c>
      <c r="Q390" s="73">
        <f>VLOOKUP($B390,'参加申込一覧表(様式A-3)'!$B$68:$AK$267,Q$23,FALSE)</f>
      </c>
      <c r="R390" s="81" t="str">
        <f>VLOOKUP($B390,'参加申込一覧表(様式A-3)'!$B$68:$AK$267,R$23,FALSE)</f>
        <v>　</v>
      </c>
      <c r="S390" s="81" t="str">
        <f>VLOOKUP($B390,'参加申込一覧表(様式A-3)'!$B$68:$AK$267,S$23,FALSE)</f>
        <v>　</v>
      </c>
      <c r="U390" s="83">
        <f>'参加申込一覧表(様式A-3)'!J$60</f>
      </c>
      <c r="V390" s="60">
        <v>30</v>
      </c>
      <c r="W390" s="73">
        <f>VLOOKUP($B390,'参加申込一覧表(様式A-3)'!$B$68:$AK$267,W$23,FALSE)</f>
        <v>0</v>
      </c>
      <c r="X390" s="60">
        <f t="shared" si="44"/>
        <v>12</v>
      </c>
      <c r="Y390" s="60">
        <f t="shared" si="45"/>
      </c>
      <c r="AC390" s="60">
        <f t="shared" si="46"/>
        <v>0</v>
      </c>
      <c r="AD390" s="60">
        <f t="shared" si="47"/>
        <v>0</v>
      </c>
      <c r="AE390" s="254">
        <f t="shared" si="49"/>
      </c>
    </row>
    <row r="391" spans="1:31" ht="13.5">
      <c r="A391" s="60">
        <v>366</v>
      </c>
      <c r="B391">
        <f>B388+1</f>
        <v>122</v>
      </c>
      <c r="C391" s="60">
        <f t="shared" si="48"/>
        <v>3</v>
      </c>
      <c r="D391" s="245">
        <f>VLOOKUP($B391,'参加申込一覧表(様式A-3)'!$B$68:$AK$267,D$24,FALSE)</f>
        <v>0</v>
      </c>
      <c r="E391" s="246">
        <f>IF(AE391="","",COUNTIF(AE$26:AE391,E$24))</f>
      </c>
      <c r="G391" s="73">
        <f>VLOOKUP($B391,'参加申込一覧表(様式A-3)'!$B$68:$AK$267,G$24,FALSE)</f>
        <v>0</v>
      </c>
      <c r="H391" s="60">
        <f t="shared" si="43"/>
      </c>
      <c r="I391" s="81">
        <f>VLOOKUP($B391,'参加申込一覧表(様式A-3)'!$B$68:$AK$267,I$24,FALSE)</f>
      </c>
      <c r="K391" s="73">
        <f>VLOOKUP($B391,'参加申込一覧表(様式A-3)'!$B$68:$AK$267,K$24,FALSE)</f>
        <v>0</v>
      </c>
      <c r="L391" s="81" t="str">
        <f>VLOOKUP($B391,'参加申込一覧表(様式A-3)'!$B$68:$AK$267,L$24,FALSE)</f>
        <v>・</v>
      </c>
      <c r="M391" s="81" t="str">
        <f>VLOOKUP($B391,'参加申込一覧表(様式A-3)'!$B$68:$AK$267,M$24,FALSE)</f>
        <v>・</v>
      </c>
      <c r="N391" s="81" t="str">
        <f>VLOOKUP($B391,'参加申込一覧表(様式A-3)'!$B$68:$AK$267,N$24,FALSE)</f>
        <v>・</v>
      </c>
      <c r="Q391" s="73">
        <f>VLOOKUP($B391,'参加申込一覧表(様式A-3)'!$B$68:$AK$267,Q$24,FALSE)</f>
      </c>
      <c r="R391" s="81" t="str">
        <f>VLOOKUP($B391,'参加申込一覧表(様式A-3)'!$B$68:$AK$267,R$24,FALSE)</f>
        <v>　</v>
      </c>
      <c r="S391" s="81" t="str">
        <f>VLOOKUP($B391,'参加申込一覧表(様式A-3)'!$B$68:$AK$267,S$24,FALSE)</f>
        <v>　</v>
      </c>
      <c r="U391" s="83">
        <f>'参加申込一覧表(様式A-3)'!J$60</f>
      </c>
      <c r="V391" s="60">
        <v>30</v>
      </c>
      <c r="W391" s="73">
        <f>VLOOKUP($B391,'参加申込一覧表(様式A-3)'!$B$68:$AK$267,W$24,FALSE)</f>
        <v>0</v>
      </c>
      <c r="X391" s="60">
        <f t="shared" si="44"/>
        <v>12</v>
      </c>
      <c r="Y391" s="60">
        <f t="shared" si="45"/>
      </c>
      <c r="AC391" s="60">
        <f t="shared" si="46"/>
        <v>0</v>
      </c>
      <c r="AD391" s="60">
        <f t="shared" si="47"/>
        <v>0</v>
      </c>
      <c r="AE391" s="254">
        <f t="shared" si="49"/>
      </c>
    </row>
    <row r="392" spans="1:31" ht="13.5">
      <c r="A392" s="60">
        <v>367</v>
      </c>
      <c r="B392">
        <f>B391</f>
        <v>122</v>
      </c>
      <c r="C392" s="60">
        <f t="shared" si="48"/>
        <v>1</v>
      </c>
      <c r="D392" s="245">
        <f>VLOOKUP($B392,'参加申込一覧表(様式A-3)'!$B$68:$AK$267,D$22,FALSE)</f>
        <v>0</v>
      </c>
      <c r="E392" s="246">
        <f>IF(AE392="","",COUNTIF(AE$26:AE392,E$24))</f>
      </c>
      <c r="G392" s="73">
        <f>VLOOKUP($B392,'参加申込一覧表(様式A-3)'!$B$68:$AK$267,G$22,FALSE)</f>
        <v>0</v>
      </c>
      <c r="H392" s="60">
        <f t="shared" si="43"/>
      </c>
      <c r="I392" s="81">
        <f>VLOOKUP($B392,'参加申込一覧表(様式A-3)'!$B$68:$AK$267,I$22,FALSE)</f>
      </c>
      <c r="K392" s="73">
        <f>VLOOKUP($B392,'参加申込一覧表(様式A-3)'!$B$68:$AK$267,K$22,FALSE)</f>
        <v>0</v>
      </c>
      <c r="L392" s="81" t="str">
        <f>VLOOKUP($B392,'参加申込一覧表(様式A-3)'!$B$68:$AK$267,L$22,FALSE)</f>
        <v>・</v>
      </c>
      <c r="M392" s="81" t="str">
        <f>VLOOKUP($B392,'参加申込一覧表(様式A-3)'!$B$68:$AK$267,M$22,FALSE)</f>
        <v>・</v>
      </c>
      <c r="N392" s="81" t="str">
        <f>VLOOKUP($B392,'参加申込一覧表(様式A-3)'!$B$68:$AK$267,N$22,FALSE)</f>
        <v>・</v>
      </c>
      <c r="Q392" s="73">
        <f>VLOOKUP($B392,'参加申込一覧表(様式A-3)'!$B$68:$AK$267,$Q$22,FALSE)</f>
      </c>
      <c r="R392" s="81" t="str">
        <f>VLOOKUP($B392,'参加申込一覧表(様式A-3)'!$B$68:$AK$267,R$22,FALSE)</f>
        <v>　</v>
      </c>
      <c r="S392" s="81" t="str">
        <f>VLOOKUP($B392,'参加申込一覧表(様式A-3)'!$B$68:$AK$267,S$22,FALSE)</f>
        <v>　</v>
      </c>
      <c r="U392" s="83">
        <f>'参加申込一覧表(様式A-3)'!J$60</f>
      </c>
      <c r="V392" s="60">
        <v>30</v>
      </c>
      <c r="W392" s="73">
        <f>VLOOKUP($B392,'参加申込一覧表(様式A-3)'!$B$68:$AK$267,W$22,FALSE)</f>
        <v>0</v>
      </c>
      <c r="X392" s="60">
        <f t="shared" si="44"/>
        <v>12</v>
      </c>
      <c r="Y392" s="60">
        <f t="shared" si="45"/>
      </c>
      <c r="AC392" s="60">
        <f t="shared" si="46"/>
        <v>0</v>
      </c>
      <c r="AD392" s="60">
        <f t="shared" si="47"/>
        <v>0</v>
      </c>
      <c r="AE392" s="254">
        <f t="shared" si="49"/>
      </c>
    </row>
    <row r="393" spans="1:31" ht="13.5">
      <c r="A393" s="60">
        <v>368</v>
      </c>
      <c r="B393">
        <f>B392</f>
        <v>122</v>
      </c>
      <c r="C393" s="60">
        <f t="shared" si="48"/>
        <v>2</v>
      </c>
      <c r="D393" s="245">
        <f>VLOOKUP($B393,'参加申込一覧表(様式A-3)'!$B$68:$AK$267,D$23,FALSE)</f>
        <v>0</v>
      </c>
      <c r="E393" s="246">
        <f>IF(AE393="","",COUNTIF(AE$26:AE393,E$24))</f>
      </c>
      <c r="G393" s="73">
        <f>VLOOKUP($B393,'参加申込一覧表(様式A-3)'!$B$68:$AK$267,G$23,FALSE)</f>
        <v>0</v>
      </c>
      <c r="H393" s="60">
        <f t="shared" si="43"/>
      </c>
      <c r="I393" s="81">
        <f>VLOOKUP($B393,'参加申込一覧表(様式A-3)'!$B$68:$AK$267,I$23,FALSE)</f>
      </c>
      <c r="K393" s="73">
        <f>VLOOKUP($B393,'参加申込一覧表(様式A-3)'!$B$68:$AK$267,K$23,FALSE)</f>
        <v>0</v>
      </c>
      <c r="L393" s="81" t="str">
        <f>VLOOKUP($B393,'参加申込一覧表(様式A-3)'!$B$68:$AK$267,L$23,FALSE)</f>
        <v>・</v>
      </c>
      <c r="M393" s="81" t="str">
        <f>VLOOKUP($B393,'参加申込一覧表(様式A-3)'!$B$68:$AK$267,M$23,FALSE)</f>
        <v>・</v>
      </c>
      <c r="N393" s="81" t="str">
        <f>VLOOKUP($B393,'参加申込一覧表(様式A-3)'!$B$68:$AK$267,N$23,FALSE)</f>
        <v>・</v>
      </c>
      <c r="Q393" s="73">
        <f>VLOOKUP($B393,'参加申込一覧表(様式A-3)'!$B$68:$AK$267,Q$23,FALSE)</f>
      </c>
      <c r="R393" s="81" t="str">
        <f>VLOOKUP($B393,'参加申込一覧表(様式A-3)'!$B$68:$AK$267,R$23,FALSE)</f>
        <v>　</v>
      </c>
      <c r="S393" s="81" t="str">
        <f>VLOOKUP($B393,'参加申込一覧表(様式A-3)'!$B$68:$AK$267,S$23,FALSE)</f>
        <v>　</v>
      </c>
      <c r="U393" s="83">
        <f>'参加申込一覧表(様式A-3)'!J$60</f>
      </c>
      <c r="V393" s="60">
        <v>30</v>
      </c>
      <c r="W393" s="73">
        <f>VLOOKUP($B393,'参加申込一覧表(様式A-3)'!$B$68:$AK$267,W$23,FALSE)</f>
        <v>0</v>
      </c>
      <c r="X393" s="60">
        <f t="shared" si="44"/>
        <v>12</v>
      </c>
      <c r="Y393" s="60">
        <f t="shared" si="45"/>
      </c>
      <c r="AC393" s="60">
        <f t="shared" si="46"/>
        <v>0</v>
      </c>
      <c r="AD393" s="60">
        <f t="shared" si="47"/>
        <v>0</v>
      </c>
      <c r="AE393" s="254">
        <f t="shared" si="49"/>
      </c>
    </row>
    <row r="394" spans="1:31" ht="13.5">
      <c r="A394" s="60">
        <v>369</v>
      </c>
      <c r="B394">
        <f>B391+1</f>
        <v>123</v>
      </c>
      <c r="C394" s="60">
        <f t="shared" si="48"/>
        <v>3</v>
      </c>
      <c r="D394" s="245">
        <f>VLOOKUP($B394,'参加申込一覧表(様式A-3)'!$B$68:$AK$267,D$24,FALSE)</f>
        <v>0</v>
      </c>
      <c r="E394" s="246">
        <f>IF(AE394="","",COUNTIF(AE$26:AE394,E$24))</f>
      </c>
      <c r="G394" s="73">
        <f>VLOOKUP($B394,'参加申込一覧表(様式A-3)'!$B$68:$AK$267,G$24,FALSE)</f>
        <v>0</v>
      </c>
      <c r="H394" s="60">
        <f t="shared" si="43"/>
      </c>
      <c r="I394" s="81">
        <f>VLOOKUP($B394,'参加申込一覧表(様式A-3)'!$B$68:$AK$267,I$24,FALSE)</f>
      </c>
      <c r="K394" s="73">
        <f>VLOOKUP($B394,'参加申込一覧表(様式A-3)'!$B$68:$AK$267,K$24,FALSE)</f>
        <v>0</v>
      </c>
      <c r="L394" s="81" t="str">
        <f>VLOOKUP($B394,'参加申込一覧表(様式A-3)'!$B$68:$AK$267,L$24,FALSE)</f>
        <v>・</v>
      </c>
      <c r="M394" s="81" t="str">
        <f>VLOOKUP($B394,'参加申込一覧表(様式A-3)'!$B$68:$AK$267,M$24,FALSE)</f>
        <v>・</v>
      </c>
      <c r="N394" s="81" t="str">
        <f>VLOOKUP($B394,'参加申込一覧表(様式A-3)'!$B$68:$AK$267,N$24,FALSE)</f>
        <v>・</v>
      </c>
      <c r="Q394" s="73">
        <f>VLOOKUP($B394,'参加申込一覧表(様式A-3)'!$B$68:$AK$267,Q$24,FALSE)</f>
      </c>
      <c r="R394" s="81" t="str">
        <f>VLOOKUP($B394,'参加申込一覧表(様式A-3)'!$B$68:$AK$267,R$24,FALSE)</f>
        <v>　</v>
      </c>
      <c r="S394" s="81" t="str">
        <f>VLOOKUP($B394,'参加申込一覧表(様式A-3)'!$B$68:$AK$267,S$24,FALSE)</f>
        <v>　</v>
      </c>
      <c r="U394" s="83">
        <f>'参加申込一覧表(様式A-3)'!J$60</f>
      </c>
      <c r="V394" s="60">
        <v>30</v>
      </c>
      <c r="W394" s="73">
        <f>VLOOKUP($B394,'参加申込一覧表(様式A-3)'!$B$68:$AK$267,W$24,FALSE)</f>
        <v>0</v>
      </c>
      <c r="X394" s="60">
        <f t="shared" si="44"/>
        <v>12</v>
      </c>
      <c r="Y394" s="60">
        <f t="shared" si="45"/>
      </c>
      <c r="AC394" s="60">
        <f t="shared" si="46"/>
        <v>0</v>
      </c>
      <c r="AD394" s="60">
        <f t="shared" si="47"/>
        <v>0</v>
      </c>
      <c r="AE394" s="254">
        <f t="shared" si="49"/>
      </c>
    </row>
    <row r="395" spans="1:31" ht="13.5">
      <c r="A395" s="60">
        <v>370</v>
      </c>
      <c r="B395">
        <f>B394</f>
        <v>123</v>
      </c>
      <c r="C395" s="60">
        <f t="shared" si="48"/>
        <v>1</v>
      </c>
      <c r="D395" s="245">
        <f>VLOOKUP($B395,'参加申込一覧表(様式A-3)'!$B$68:$AK$267,D$22,FALSE)</f>
        <v>0</v>
      </c>
      <c r="E395" s="246">
        <f>IF(AE395="","",COUNTIF(AE$26:AE395,E$24))</f>
      </c>
      <c r="G395" s="73">
        <f>VLOOKUP($B395,'参加申込一覧表(様式A-3)'!$B$68:$AK$267,G$22,FALSE)</f>
        <v>0</v>
      </c>
      <c r="H395" s="60">
        <f t="shared" si="43"/>
      </c>
      <c r="I395" s="81">
        <f>VLOOKUP($B395,'参加申込一覧表(様式A-3)'!$B$68:$AK$267,I$22,FALSE)</f>
      </c>
      <c r="K395" s="73">
        <f>VLOOKUP($B395,'参加申込一覧表(様式A-3)'!$B$68:$AK$267,K$22,FALSE)</f>
        <v>0</v>
      </c>
      <c r="L395" s="81" t="str">
        <f>VLOOKUP($B395,'参加申込一覧表(様式A-3)'!$B$68:$AK$267,L$22,FALSE)</f>
        <v>・</v>
      </c>
      <c r="M395" s="81" t="str">
        <f>VLOOKUP($B395,'参加申込一覧表(様式A-3)'!$B$68:$AK$267,M$22,FALSE)</f>
        <v>・</v>
      </c>
      <c r="N395" s="81" t="str">
        <f>VLOOKUP($B395,'参加申込一覧表(様式A-3)'!$B$68:$AK$267,N$22,FALSE)</f>
        <v>・</v>
      </c>
      <c r="Q395" s="73">
        <f>VLOOKUP($B395,'参加申込一覧表(様式A-3)'!$B$68:$AK$267,$Q$22,FALSE)</f>
      </c>
      <c r="R395" s="81" t="str">
        <f>VLOOKUP($B395,'参加申込一覧表(様式A-3)'!$B$68:$AK$267,R$22,FALSE)</f>
        <v>　</v>
      </c>
      <c r="S395" s="81" t="str">
        <f>VLOOKUP($B395,'参加申込一覧表(様式A-3)'!$B$68:$AK$267,S$22,FALSE)</f>
        <v>　</v>
      </c>
      <c r="U395" s="83">
        <f>'参加申込一覧表(様式A-3)'!J$60</f>
      </c>
      <c r="V395" s="60">
        <v>30</v>
      </c>
      <c r="W395" s="73">
        <f>VLOOKUP($B395,'参加申込一覧表(様式A-3)'!$B$68:$AK$267,W$22,FALSE)</f>
        <v>0</v>
      </c>
      <c r="X395" s="60">
        <f t="shared" si="44"/>
        <v>12</v>
      </c>
      <c r="Y395" s="60">
        <f t="shared" si="45"/>
      </c>
      <c r="AC395" s="60">
        <f t="shared" si="46"/>
        <v>0</v>
      </c>
      <c r="AD395" s="60">
        <f t="shared" si="47"/>
        <v>0</v>
      </c>
      <c r="AE395" s="254">
        <f t="shared" si="49"/>
      </c>
    </row>
    <row r="396" spans="1:31" ht="13.5">
      <c r="A396" s="60">
        <v>371</v>
      </c>
      <c r="B396">
        <f>B395</f>
        <v>123</v>
      </c>
      <c r="C396" s="60">
        <f t="shared" si="48"/>
        <v>2</v>
      </c>
      <c r="D396" s="245">
        <f>VLOOKUP($B396,'参加申込一覧表(様式A-3)'!$B$68:$AK$267,D$23,FALSE)</f>
        <v>0</v>
      </c>
      <c r="E396" s="246">
        <f>IF(AE396="","",COUNTIF(AE$26:AE396,E$24))</f>
      </c>
      <c r="G396" s="73">
        <f>VLOOKUP($B396,'参加申込一覧表(様式A-3)'!$B$68:$AK$267,G$23,FALSE)</f>
        <v>0</v>
      </c>
      <c r="H396" s="60">
        <f t="shared" si="43"/>
      </c>
      <c r="I396" s="81">
        <f>VLOOKUP($B396,'参加申込一覧表(様式A-3)'!$B$68:$AK$267,I$23,FALSE)</f>
      </c>
      <c r="K396" s="73">
        <f>VLOOKUP($B396,'参加申込一覧表(様式A-3)'!$B$68:$AK$267,K$23,FALSE)</f>
        <v>0</v>
      </c>
      <c r="L396" s="81" t="str">
        <f>VLOOKUP($B396,'参加申込一覧表(様式A-3)'!$B$68:$AK$267,L$23,FALSE)</f>
        <v>・</v>
      </c>
      <c r="M396" s="81" t="str">
        <f>VLOOKUP($B396,'参加申込一覧表(様式A-3)'!$B$68:$AK$267,M$23,FALSE)</f>
        <v>・</v>
      </c>
      <c r="N396" s="81" t="str">
        <f>VLOOKUP($B396,'参加申込一覧表(様式A-3)'!$B$68:$AK$267,N$23,FALSE)</f>
        <v>・</v>
      </c>
      <c r="Q396" s="73">
        <f>VLOOKUP($B396,'参加申込一覧表(様式A-3)'!$B$68:$AK$267,Q$23,FALSE)</f>
      </c>
      <c r="R396" s="81" t="str">
        <f>VLOOKUP($B396,'参加申込一覧表(様式A-3)'!$B$68:$AK$267,R$23,FALSE)</f>
        <v>　</v>
      </c>
      <c r="S396" s="81" t="str">
        <f>VLOOKUP($B396,'参加申込一覧表(様式A-3)'!$B$68:$AK$267,S$23,FALSE)</f>
        <v>　</v>
      </c>
      <c r="U396" s="83">
        <f>'参加申込一覧表(様式A-3)'!J$60</f>
      </c>
      <c r="V396" s="60">
        <v>30</v>
      </c>
      <c r="W396" s="73">
        <f>VLOOKUP($B396,'参加申込一覧表(様式A-3)'!$B$68:$AK$267,W$23,FALSE)</f>
        <v>0</v>
      </c>
      <c r="X396" s="60">
        <f t="shared" si="44"/>
        <v>12</v>
      </c>
      <c r="Y396" s="60">
        <f t="shared" si="45"/>
      </c>
      <c r="AC396" s="60">
        <f t="shared" si="46"/>
        <v>0</v>
      </c>
      <c r="AD396" s="60">
        <f t="shared" si="47"/>
        <v>0</v>
      </c>
      <c r="AE396" s="254">
        <f t="shared" si="49"/>
      </c>
    </row>
    <row r="397" spans="1:31" ht="13.5">
      <c r="A397" s="60">
        <v>372</v>
      </c>
      <c r="B397">
        <f>B394+1</f>
        <v>124</v>
      </c>
      <c r="C397" s="60">
        <f t="shared" si="48"/>
        <v>3</v>
      </c>
      <c r="D397" s="245">
        <f>VLOOKUP($B397,'参加申込一覧表(様式A-3)'!$B$68:$AK$267,D$24,FALSE)</f>
        <v>0</v>
      </c>
      <c r="E397" s="246">
        <f>IF(AE397="","",COUNTIF(AE$26:AE397,E$24))</f>
      </c>
      <c r="G397" s="73">
        <f>VLOOKUP($B397,'参加申込一覧表(様式A-3)'!$B$68:$AK$267,G$24,FALSE)</f>
        <v>0</v>
      </c>
      <c r="H397" s="60">
        <f t="shared" si="43"/>
      </c>
      <c r="I397" s="81">
        <f>VLOOKUP($B397,'参加申込一覧表(様式A-3)'!$B$68:$AK$267,I$24,FALSE)</f>
      </c>
      <c r="K397" s="73">
        <f>VLOOKUP($B397,'参加申込一覧表(様式A-3)'!$B$68:$AK$267,K$24,FALSE)</f>
        <v>0</v>
      </c>
      <c r="L397" s="81" t="str">
        <f>VLOOKUP($B397,'参加申込一覧表(様式A-3)'!$B$68:$AK$267,L$24,FALSE)</f>
        <v>・</v>
      </c>
      <c r="M397" s="81" t="str">
        <f>VLOOKUP($B397,'参加申込一覧表(様式A-3)'!$B$68:$AK$267,M$24,FALSE)</f>
        <v>・</v>
      </c>
      <c r="N397" s="81" t="str">
        <f>VLOOKUP($B397,'参加申込一覧表(様式A-3)'!$B$68:$AK$267,N$24,FALSE)</f>
        <v>・</v>
      </c>
      <c r="Q397" s="73">
        <f>VLOOKUP($B397,'参加申込一覧表(様式A-3)'!$B$68:$AK$267,Q$24,FALSE)</f>
      </c>
      <c r="R397" s="81" t="str">
        <f>VLOOKUP($B397,'参加申込一覧表(様式A-3)'!$B$68:$AK$267,R$24,FALSE)</f>
        <v>　</v>
      </c>
      <c r="S397" s="81" t="str">
        <f>VLOOKUP($B397,'参加申込一覧表(様式A-3)'!$B$68:$AK$267,S$24,FALSE)</f>
        <v>　</v>
      </c>
      <c r="U397" s="83">
        <f>'参加申込一覧表(様式A-3)'!J$60</f>
      </c>
      <c r="V397" s="60">
        <v>30</v>
      </c>
      <c r="W397" s="73">
        <f>VLOOKUP($B397,'参加申込一覧表(様式A-3)'!$B$68:$AK$267,W$24,FALSE)</f>
        <v>0</v>
      </c>
      <c r="X397" s="60">
        <f t="shared" si="44"/>
        <v>12</v>
      </c>
      <c r="Y397" s="60">
        <f t="shared" si="45"/>
      </c>
      <c r="AC397" s="60">
        <f t="shared" si="46"/>
        <v>0</v>
      </c>
      <c r="AD397" s="60">
        <f t="shared" si="47"/>
        <v>0</v>
      </c>
      <c r="AE397" s="254">
        <f t="shared" si="49"/>
      </c>
    </row>
    <row r="398" spans="1:31" ht="13.5">
      <c r="A398" s="60">
        <v>373</v>
      </c>
      <c r="B398">
        <f>B397</f>
        <v>124</v>
      </c>
      <c r="C398" s="60">
        <f t="shared" si="48"/>
        <v>1</v>
      </c>
      <c r="D398" s="245">
        <f>VLOOKUP($B398,'参加申込一覧表(様式A-3)'!$B$68:$AK$267,D$22,FALSE)</f>
        <v>0</v>
      </c>
      <c r="E398" s="246">
        <f>IF(AE398="","",COUNTIF(AE$26:AE398,E$24))</f>
      </c>
      <c r="G398" s="73">
        <f>VLOOKUP($B398,'参加申込一覧表(様式A-3)'!$B$68:$AK$267,G$22,FALSE)</f>
        <v>0</v>
      </c>
      <c r="H398" s="60">
        <f t="shared" si="43"/>
      </c>
      <c r="I398" s="81">
        <f>VLOOKUP($B398,'参加申込一覧表(様式A-3)'!$B$68:$AK$267,I$22,FALSE)</f>
      </c>
      <c r="K398" s="73">
        <f>VLOOKUP($B398,'参加申込一覧表(様式A-3)'!$B$68:$AK$267,K$22,FALSE)</f>
        <v>0</v>
      </c>
      <c r="L398" s="81" t="str">
        <f>VLOOKUP($B398,'参加申込一覧表(様式A-3)'!$B$68:$AK$267,L$22,FALSE)</f>
        <v>・</v>
      </c>
      <c r="M398" s="81" t="str">
        <f>VLOOKUP($B398,'参加申込一覧表(様式A-3)'!$B$68:$AK$267,M$22,FALSE)</f>
        <v>・</v>
      </c>
      <c r="N398" s="81" t="str">
        <f>VLOOKUP($B398,'参加申込一覧表(様式A-3)'!$B$68:$AK$267,N$22,FALSE)</f>
        <v>・</v>
      </c>
      <c r="Q398" s="73">
        <f>VLOOKUP($B398,'参加申込一覧表(様式A-3)'!$B$68:$AK$267,$Q$22,FALSE)</f>
      </c>
      <c r="R398" s="81" t="str">
        <f>VLOOKUP($B398,'参加申込一覧表(様式A-3)'!$B$68:$AK$267,R$22,FALSE)</f>
        <v>　</v>
      </c>
      <c r="S398" s="81" t="str">
        <f>VLOOKUP($B398,'参加申込一覧表(様式A-3)'!$B$68:$AK$267,S$22,FALSE)</f>
        <v>　</v>
      </c>
      <c r="U398" s="83">
        <f>'参加申込一覧表(様式A-3)'!J$60</f>
      </c>
      <c r="V398" s="60">
        <v>30</v>
      </c>
      <c r="W398" s="73">
        <f>VLOOKUP($B398,'参加申込一覧表(様式A-3)'!$B$68:$AK$267,W$22,FALSE)</f>
        <v>0</v>
      </c>
      <c r="X398" s="60">
        <f t="shared" si="44"/>
        <v>12</v>
      </c>
      <c r="Y398" s="60">
        <f t="shared" si="45"/>
      </c>
      <c r="AC398" s="60">
        <f t="shared" si="46"/>
        <v>0</v>
      </c>
      <c r="AD398" s="60">
        <f t="shared" si="47"/>
        <v>0</v>
      </c>
      <c r="AE398" s="254">
        <f t="shared" si="49"/>
      </c>
    </row>
    <row r="399" spans="1:31" ht="13.5">
      <c r="A399" s="60">
        <v>374</v>
      </c>
      <c r="B399">
        <f>B398</f>
        <v>124</v>
      </c>
      <c r="C399" s="60">
        <f t="shared" si="48"/>
        <v>2</v>
      </c>
      <c r="D399" s="245">
        <f>VLOOKUP($B399,'参加申込一覧表(様式A-3)'!$B$68:$AK$267,D$23,FALSE)</f>
        <v>0</v>
      </c>
      <c r="E399" s="246">
        <f>IF(AE399="","",COUNTIF(AE$26:AE399,E$24))</f>
      </c>
      <c r="G399" s="73">
        <f>VLOOKUP($B399,'参加申込一覧表(様式A-3)'!$B$68:$AK$267,G$23,FALSE)</f>
        <v>0</v>
      </c>
      <c r="H399" s="60">
        <f t="shared" si="43"/>
      </c>
      <c r="I399" s="81">
        <f>VLOOKUP($B399,'参加申込一覧表(様式A-3)'!$B$68:$AK$267,I$23,FALSE)</f>
      </c>
      <c r="K399" s="73">
        <f>VLOOKUP($B399,'参加申込一覧表(様式A-3)'!$B$68:$AK$267,K$23,FALSE)</f>
        <v>0</v>
      </c>
      <c r="L399" s="81" t="str">
        <f>VLOOKUP($B399,'参加申込一覧表(様式A-3)'!$B$68:$AK$267,L$23,FALSE)</f>
        <v>・</v>
      </c>
      <c r="M399" s="81" t="str">
        <f>VLOOKUP($B399,'参加申込一覧表(様式A-3)'!$B$68:$AK$267,M$23,FALSE)</f>
        <v>・</v>
      </c>
      <c r="N399" s="81" t="str">
        <f>VLOOKUP($B399,'参加申込一覧表(様式A-3)'!$B$68:$AK$267,N$23,FALSE)</f>
        <v>・</v>
      </c>
      <c r="Q399" s="73">
        <f>VLOOKUP($B399,'参加申込一覧表(様式A-3)'!$B$68:$AK$267,Q$23,FALSE)</f>
      </c>
      <c r="R399" s="81" t="str">
        <f>VLOOKUP($B399,'参加申込一覧表(様式A-3)'!$B$68:$AK$267,R$23,FALSE)</f>
        <v>　</v>
      </c>
      <c r="S399" s="81" t="str">
        <f>VLOOKUP($B399,'参加申込一覧表(様式A-3)'!$B$68:$AK$267,S$23,FALSE)</f>
        <v>　</v>
      </c>
      <c r="U399" s="83">
        <f>'参加申込一覧表(様式A-3)'!J$60</f>
      </c>
      <c r="V399" s="60">
        <v>30</v>
      </c>
      <c r="W399" s="73">
        <f>VLOOKUP($B399,'参加申込一覧表(様式A-3)'!$B$68:$AK$267,W$23,FALSE)</f>
        <v>0</v>
      </c>
      <c r="X399" s="60">
        <f t="shared" si="44"/>
        <v>12</v>
      </c>
      <c r="Y399" s="60">
        <f t="shared" si="45"/>
      </c>
      <c r="AC399" s="60">
        <f t="shared" si="46"/>
        <v>0</v>
      </c>
      <c r="AD399" s="60">
        <f t="shared" si="47"/>
        <v>0</v>
      </c>
      <c r="AE399" s="254">
        <f t="shared" si="49"/>
      </c>
    </row>
    <row r="400" spans="1:31" ht="13.5">
      <c r="A400" s="60">
        <v>375</v>
      </c>
      <c r="B400">
        <f>B397+1</f>
        <v>125</v>
      </c>
      <c r="C400" s="60">
        <f t="shared" si="48"/>
        <v>3</v>
      </c>
      <c r="D400" s="245">
        <f>VLOOKUP($B400,'参加申込一覧表(様式A-3)'!$B$68:$AK$267,D$24,FALSE)</f>
        <v>0</v>
      </c>
      <c r="E400" s="246">
        <f>IF(AE400="","",COUNTIF(AE$26:AE400,E$24))</f>
      </c>
      <c r="G400" s="73">
        <f>VLOOKUP($B400,'参加申込一覧表(様式A-3)'!$B$68:$AK$267,G$24,FALSE)</f>
        <v>0</v>
      </c>
      <c r="H400" s="60">
        <f t="shared" si="43"/>
      </c>
      <c r="I400" s="81">
        <f>VLOOKUP($B400,'参加申込一覧表(様式A-3)'!$B$68:$AK$267,I$24,FALSE)</f>
      </c>
      <c r="K400" s="73">
        <f>VLOOKUP($B400,'参加申込一覧表(様式A-3)'!$B$68:$AK$267,K$24,FALSE)</f>
        <v>0</v>
      </c>
      <c r="L400" s="81" t="str">
        <f>VLOOKUP($B400,'参加申込一覧表(様式A-3)'!$B$68:$AK$267,L$24,FALSE)</f>
        <v>・</v>
      </c>
      <c r="M400" s="81" t="str">
        <f>VLOOKUP($B400,'参加申込一覧表(様式A-3)'!$B$68:$AK$267,M$24,FALSE)</f>
        <v>・</v>
      </c>
      <c r="N400" s="81" t="str">
        <f>VLOOKUP($B400,'参加申込一覧表(様式A-3)'!$B$68:$AK$267,N$24,FALSE)</f>
        <v>・</v>
      </c>
      <c r="Q400" s="73">
        <f>VLOOKUP($B400,'参加申込一覧表(様式A-3)'!$B$68:$AK$267,Q$24,FALSE)</f>
      </c>
      <c r="R400" s="81" t="str">
        <f>VLOOKUP($B400,'参加申込一覧表(様式A-3)'!$B$68:$AK$267,R$24,FALSE)</f>
        <v>　</v>
      </c>
      <c r="S400" s="81" t="str">
        <f>VLOOKUP($B400,'参加申込一覧表(様式A-3)'!$B$68:$AK$267,S$24,FALSE)</f>
        <v>　</v>
      </c>
      <c r="U400" s="83">
        <f>'参加申込一覧表(様式A-3)'!J$60</f>
      </c>
      <c r="V400" s="60">
        <v>30</v>
      </c>
      <c r="W400" s="73">
        <f>VLOOKUP($B400,'参加申込一覧表(様式A-3)'!$B$68:$AK$267,W$24,FALSE)</f>
        <v>0</v>
      </c>
      <c r="X400" s="60">
        <f t="shared" si="44"/>
        <v>12</v>
      </c>
      <c r="Y400" s="60">
        <f t="shared" si="45"/>
      </c>
      <c r="AC400" s="60">
        <f t="shared" si="46"/>
        <v>0</v>
      </c>
      <c r="AD400" s="60">
        <f t="shared" si="47"/>
        <v>0</v>
      </c>
      <c r="AE400" s="254">
        <f t="shared" si="49"/>
      </c>
    </row>
    <row r="401" spans="1:31" ht="13.5">
      <c r="A401" s="60">
        <v>376</v>
      </c>
      <c r="B401">
        <f>B400</f>
        <v>125</v>
      </c>
      <c r="C401" s="60">
        <f t="shared" si="48"/>
        <v>1</v>
      </c>
      <c r="D401" s="245">
        <f>VLOOKUP($B401,'参加申込一覧表(様式A-3)'!$B$68:$AK$267,D$22,FALSE)</f>
        <v>0</v>
      </c>
      <c r="E401" s="246">
        <f>IF(AE401="","",COUNTIF(AE$26:AE401,E$24))</f>
      </c>
      <c r="G401" s="73">
        <f>VLOOKUP($B401,'参加申込一覧表(様式A-3)'!$B$68:$AK$267,G$22,FALSE)</f>
        <v>0</v>
      </c>
      <c r="H401" s="60">
        <f t="shared" si="43"/>
      </c>
      <c r="I401" s="81">
        <f>VLOOKUP($B401,'参加申込一覧表(様式A-3)'!$B$68:$AK$267,I$22,FALSE)</f>
      </c>
      <c r="K401" s="73">
        <f>VLOOKUP($B401,'参加申込一覧表(様式A-3)'!$B$68:$AK$267,K$22,FALSE)</f>
        <v>0</v>
      </c>
      <c r="L401" s="81" t="str">
        <f>VLOOKUP($B401,'参加申込一覧表(様式A-3)'!$B$68:$AK$267,L$22,FALSE)</f>
        <v>・</v>
      </c>
      <c r="M401" s="81" t="str">
        <f>VLOOKUP($B401,'参加申込一覧表(様式A-3)'!$B$68:$AK$267,M$22,FALSE)</f>
        <v>・</v>
      </c>
      <c r="N401" s="81" t="str">
        <f>VLOOKUP($B401,'参加申込一覧表(様式A-3)'!$B$68:$AK$267,N$22,FALSE)</f>
        <v>・</v>
      </c>
      <c r="Q401" s="73">
        <f>VLOOKUP($B401,'参加申込一覧表(様式A-3)'!$B$68:$AK$267,$Q$22,FALSE)</f>
      </c>
      <c r="R401" s="81" t="str">
        <f>VLOOKUP($B401,'参加申込一覧表(様式A-3)'!$B$68:$AK$267,R$22,FALSE)</f>
        <v>　</v>
      </c>
      <c r="S401" s="81" t="str">
        <f>VLOOKUP($B401,'参加申込一覧表(様式A-3)'!$B$68:$AK$267,S$22,FALSE)</f>
        <v>　</v>
      </c>
      <c r="U401" s="83">
        <f>'参加申込一覧表(様式A-3)'!J$60</f>
      </c>
      <c r="V401" s="60">
        <v>30</v>
      </c>
      <c r="W401" s="73">
        <f>VLOOKUP($B401,'参加申込一覧表(様式A-3)'!$B$68:$AK$267,W$22,FALSE)</f>
        <v>0</v>
      </c>
      <c r="X401" s="60">
        <f t="shared" si="44"/>
        <v>12</v>
      </c>
      <c r="Y401" s="60">
        <f t="shared" si="45"/>
      </c>
      <c r="AC401" s="60">
        <f t="shared" si="46"/>
        <v>0</v>
      </c>
      <c r="AD401" s="60">
        <f t="shared" si="47"/>
        <v>0</v>
      </c>
      <c r="AE401" s="254">
        <f t="shared" si="49"/>
      </c>
    </row>
    <row r="402" spans="1:31" ht="13.5">
      <c r="A402" s="60">
        <v>377</v>
      </c>
      <c r="B402">
        <f>B401</f>
        <v>125</v>
      </c>
      <c r="C402" s="60">
        <f t="shared" si="48"/>
        <v>2</v>
      </c>
      <c r="D402" s="245">
        <f>VLOOKUP($B402,'参加申込一覧表(様式A-3)'!$B$68:$AK$267,D$23,FALSE)</f>
        <v>0</v>
      </c>
      <c r="E402" s="246">
        <f>IF(AE402="","",COUNTIF(AE$26:AE402,E$24))</f>
      </c>
      <c r="G402" s="73">
        <f>VLOOKUP($B402,'参加申込一覧表(様式A-3)'!$B$68:$AK$267,G$23,FALSE)</f>
        <v>0</v>
      </c>
      <c r="H402" s="60">
        <f t="shared" si="43"/>
      </c>
      <c r="I402" s="81">
        <f>VLOOKUP($B402,'参加申込一覧表(様式A-3)'!$B$68:$AK$267,I$23,FALSE)</f>
      </c>
      <c r="K402" s="73">
        <f>VLOOKUP($B402,'参加申込一覧表(様式A-3)'!$B$68:$AK$267,K$23,FALSE)</f>
        <v>0</v>
      </c>
      <c r="L402" s="81" t="str">
        <f>VLOOKUP($B402,'参加申込一覧表(様式A-3)'!$B$68:$AK$267,L$23,FALSE)</f>
        <v>・</v>
      </c>
      <c r="M402" s="81" t="str">
        <f>VLOOKUP($B402,'参加申込一覧表(様式A-3)'!$B$68:$AK$267,M$23,FALSE)</f>
        <v>・</v>
      </c>
      <c r="N402" s="81" t="str">
        <f>VLOOKUP($B402,'参加申込一覧表(様式A-3)'!$B$68:$AK$267,N$23,FALSE)</f>
        <v>・</v>
      </c>
      <c r="Q402" s="73">
        <f>VLOOKUP($B402,'参加申込一覧表(様式A-3)'!$B$68:$AK$267,Q$23,FALSE)</f>
      </c>
      <c r="R402" s="81" t="str">
        <f>VLOOKUP($B402,'参加申込一覧表(様式A-3)'!$B$68:$AK$267,R$23,FALSE)</f>
        <v>　</v>
      </c>
      <c r="S402" s="81" t="str">
        <f>VLOOKUP($B402,'参加申込一覧表(様式A-3)'!$B$68:$AK$267,S$23,FALSE)</f>
        <v>　</v>
      </c>
      <c r="U402" s="83">
        <f>'参加申込一覧表(様式A-3)'!J$60</f>
      </c>
      <c r="V402" s="60">
        <v>30</v>
      </c>
      <c r="W402" s="73">
        <f>VLOOKUP($B402,'参加申込一覧表(様式A-3)'!$B$68:$AK$267,W$23,FALSE)</f>
        <v>0</v>
      </c>
      <c r="X402" s="60">
        <f t="shared" si="44"/>
        <v>12</v>
      </c>
      <c r="Y402" s="60">
        <f t="shared" si="45"/>
      </c>
      <c r="AC402" s="60">
        <f t="shared" si="46"/>
        <v>0</v>
      </c>
      <c r="AD402" s="60">
        <f t="shared" si="47"/>
        <v>0</v>
      </c>
      <c r="AE402" s="254">
        <f t="shared" si="49"/>
      </c>
    </row>
    <row r="403" spans="1:31" ht="13.5">
      <c r="A403" s="60">
        <v>378</v>
      </c>
      <c r="B403">
        <f>B400+1</f>
        <v>126</v>
      </c>
      <c r="C403" s="60">
        <f t="shared" si="48"/>
        <v>3</v>
      </c>
      <c r="D403" s="245">
        <f>VLOOKUP($B403,'参加申込一覧表(様式A-3)'!$B$68:$AK$267,D$24,FALSE)</f>
        <v>0</v>
      </c>
      <c r="E403" s="246">
        <f>IF(AE403="","",COUNTIF(AE$26:AE403,E$24))</f>
      </c>
      <c r="G403" s="73">
        <f>VLOOKUP($B403,'参加申込一覧表(様式A-3)'!$B$68:$AK$267,G$24,FALSE)</f>
        <v>0</v>
      </c>
      <c r="H403" s="60">
        <f t="shared" si="43"/>
      </c>
      <c r="I403" s="81">
        <f>VLOOKUP($B403,'参加申込一覧表(様式A-3)'!$B$68:$AK$267,I$24,FALSE)</f>
      </c>
      <c r="K403" s="73">
        <f>VLOOKUP($B403,'参加申込一覧表(様式A-3)'!$B$68:$AK$267,K$24,FALSE)</f>
        <v>0</v>
      </c>
      <c r="L403" s="81" t="str">
        <f>VLOOKUP($B403,'参加申込一覧表(様式A-3)'!$B$68:$AK$267,L$24,FALSE)</f>
        <v>・</v>
      </c>
      <c r="M403" s="81" t="str">
        <f>VLOOKUP($B403,'参加申込一覧表(様式A-3)'!$B$68:$AK$267,M$24,FALSE)</f>
        <v>・</v>
      </c>
      <c r="N403" s="81" t="str">
        <f>VLOOKUP($B403,'参加申込一覧表(様式A-3)'!$B$68:$AK$267,N$24,FALSE)</f>
        <v>・</v>
      </c>
      <c r="Q403" s="73">
        <f>VLOOKUP($B403,'参加申込一覧表(様式A-3)'!$B$68:$AK$267,Q$24,FALSE)</f>
      </c>
      <c r="R403" s="81" t="str">
        <f>VLOOKUP($B403,'参加申込一覧表(様式A-3)'!$B$68:$AK$267,R$24,FALSE)</f>
        <v>　</v>
      </c>
      <c r="S403" s="81" t="str">
        <f>VLOOKUP($B403,'参加申込一覧表(様式A-3)'!$B$68:$AK$267,S$24,FALSE)</f>
        <v>　</v>
      </c>
      <c r="U403" s="83">
        <f>'参加申込一覧表(様式A-3)'!J$60</f>
      </c>
      <c r="V403" s="60">
        <v>30</v>
      </c>
      <c r="W403" s="73">
        <f>VLOOKUP($B403,'参加申込一覧表(様式A-3)'!$B$68:$AK$267,W$24,FALSE)</f>
        <v>0</v>
      </c>
      <c r="X403" s="60">
        <f t="shared" si="44"/>
        <v>12</v>
      </c>
      <c r="Y403" s="60">
        <f t="shared" si="45"/>
      </c>
      <c r="AC403" s="60">
        <f t="shared" si="46"/>
        <v>0</v>
      </c>
      <c r="AD403" s="60">
        <f t="shared" si="47"/>
        <v>0</v>
      </c>
      <c r="AE403" s="254">
        <f t="shared" si="49"/>
      </c>
    </row>
    <row r="404" spans="1:31" ht="13.5">
      <c r="A404" s="60">
        <v>379</v>
      </c>
      <c r="B404">
        <f>B403</f>
        <v>126</v>
      </c>
      <c r="C404" s="60">
        <f t="shared" si="48"/>
        <v>1</v>
      </c>
      <c r="D404" s="245">
        <f>VLOOKUP($B404,'参加申込一覧表(様式A-3)'!$B$68:$AK$267,D$22,FALSE)</f>
        <v>0</v>
      </c>
      <c r="E404" s="246">
        <f>IF(AE404="","",COUNTIF(AE$26:AE404,E$24))</f>
      </c>
      <c r="G404" s="73">
        <f>VLOOKUP($B404,'参加申込一覧表(様式A-3)'!$B$68:$AK$267,G$22,FALSE)</f>
        <v>0</v>
      </c>
      <c r="H404" s="60">
        <f t="shared" si="43"/>
      </c>
      <c r="I404" s="81">
        <f>VLOOKUP($B404,'参加申込一覧表(様式A-3)'!$B$68:$AK$267,I$22,FALSE)</f>
      </c>
      <c r="K404" s="73">
        <f>VLOOKUP($B404,'参加申込一覧表(様式A-3)'!$B$68:$AK$267,K$22,FALSE)</f>
        <v>0</v>
      </c>
      <c r="L404" s="81" t="str">
        <f>VLOOKUP($B404,'参加申込一覧表(様式A-3)'!$B$68:$AK$267,L$22,FALSE)</f>
        <v>・</v>
      </c>
      <c r="M404" s="81" t="str">
        <f>VLOOKUP($B404,'参加申込一覧表(様式A-3)'!$B$68:$AK$267,M$22,FALSE)</f>
        <v>・</v>
      </c>
      <c r="N404" s="81" t="str">
        <f>VLOOKUP($B404,'参加申込一覧表(様式A-3)'!$B$68:$AK$267,N$22,FALSE)</f>
        <v>・</v>
      </c>
      <c r="Q404" s="73">
        <f>VLOOKUP($B404,'参加申込一覧表(様式A-3)'!$B$68:$AK$267,$Q$22,FALSE)</f>
      </c>
      <c r="R404" s="81" t="str">
        <f>VLOOKUP($B404,'参加申込一覧表(様式A-3)'!$B$68:$AK$267,R$22,FALSE)</f>
        <v>　</v>
      </c>
      <c r="S404" s="81" t="str">
        <f>VLOOKUP($B404,'参加申込一覧表(様式A-3)'!$B$68:$AK$267,S$22,FALSE)</f>
        <v>　</v>
      </c>
      <c r="U404" s="83">
        <f>'参加申込一覧表(様式A-3)'!J$60</f>
      </c>
      <c r="V404" s="60">
        <v>30</v>
      </c>
      <c r="W404" s="73">
        <f>VLOOKUP($B404,'参加申込一覧表(様式A-3)'!$B$68:$AK$267,W$22,FALSE)</f>
        <v>0</v>
      </c>
      <c r="X404" s="60">
        <f t="shared" si="44"/>
        <v>12</v>
      </c>
      <c r="Y404" s="60">
        <f t="shared" si="45"/>
      </c>
      <c r="AC404" s="60">
        <f t="shared" si="46"/>
        <v>0</v>
      </c>
      <c r="AD404" s="60">
        <f t="shared" si="47"/>
        <v>0</v>
      </c>
      <c r="AE404" s="254">
        <f t="shared" si="49"/>
      </c>
    </row>
    <row r="405" spans="1:31" ht="13.5">
      <c r="A405" s="60">
        <v>380</v>
      </c>
      <c r="B405">
        <f>B404</f>
        <v>126</v>
      </c>
      <c r="C405" s="60">
        <f t="shared" si="48"/>
        <v>2</v>
      </c>
      <c r="D405" s="245">
        <f>VLOOKUP($B405,'参加申込一覧表(様式A-3)'!$B$68:$AK$267,D$23,FALSE)</f>
        <v>0</v>
      </c>
      <c r="E405" s="246">
        <f>IF(AE405="","",COUNTIF(AE$26:AE405,E$24))</f>
      </c>
      <c r="G405" s="73">
        <f>VLOOKUP($B405,'参加申込一覧表(様式A-3)'!$B$68:$AK$267,G$23,FALSE)</f>
        <v>0</v>
      </c>
      <c r="H405" s="60">
        <f t="shared" si="43"/>
      </c>
      <c r="I405" s="81">
        <f>VLOOKUP($B405,'参加申込一覧表(様式A-3)'!$B$68:$AK$267,I$23,FALSE)</f>
      </c>
      <c r="K405" s="73">
        <f>VLOOKUP($B405,'参加申込一覧表(様式A-3)'!$B$68:$AK$267,K$23,FALSE)</f>
        <v>0</v>
      </c>
      <c r="L405" s="81" t="str">
        <f>VLOOKUP($B405,'参加申込一覧表(様式A-3)'!$B$68:$AK$267,L$23,FALSE)</f>
        <v>・</v>
      </c>
      <c r="M405" s="81" t="str">
        <f>VLOOKUP($B405,'参加申込一覧表(様式A-3)'!$B$68:$AK$267,M$23,FALSE)</f>
        <v>・</v>
      </c>
      <c r="N405" s="81" t="str">
        <f>VLOOKUP($B405,'参加申込一覧表(様式A-3)'!$B$68:$AK$267,N$23,FALSE)</f>
        <v>・</v>
      </c>
      <c r="Q405" s="73">
        <f>VLOOKUP($B405,'参加申込一覧表(様式A-3)'!$B$68:$AK$267,Q$23,FALSE)</f>
      </c>
      <c r="R405" s="81" t="str">
        <f>VLOOKUP($B405,'参加申込一覧表(様式A-3)'!$B$68:$AK$267,R$23,FALSE)</f>
        <v>　</v>
      </c>
      <c r="S405" s="81" t="str">
        <f>VLOOKUP($B405,'参加申込一覧表(様式A-3)'!$B$68:$AK$267,S$23,FALSE)</f>
        <v>　</v>
      </c>
      <c r="U405" s="83">
        <f>'参加申込一覧表(様式A-3)'!J$60</f>
      </c>
      <c r="V405" s="60">
        <v>30</v>
      </c>
      <c r="W405" s="73">
        <f>VLOOKUP($B405,'参加申込一覧表(様式A-3)'!$B$68:$AK$267,W$23,FALSE)</f>
        <v>0</v>
      </c>
      <c r="X405" s="60">
        <f t="shared" si="44"/>
        <v>12</v>
      </c>
      <c r="Y405" s="60">
        <f t="shared" si="45"/>
      </c>
      <c r="AC405" s="60">
        <f t="shared" si="46"/>
        <v>0</v>
      </c>
      <c r="AD405" s="60">
        <f t="shared" si="47"/>
        <v>0</v>
      </c>
      <c r="AE405" s="254">
        <f t="shared" si="49"/>
      </c>
    </row>
    <row r="406" spans="1:31" ht="13.5">
      <c r="A406" s="60">
        <v>381</v>
      </c>
      <c r="B406">
        <f>B403+1</f>
        <v>127</v>
      </c>
      <c r="C406" s="60">
        <f t="shared" si="48"/>
        <v>3</v>
      </c>
      <c r="D406" s="245">
        <f>VLOOKUP($B406,'参加申込一覧表(様式A-3)'!$B$68:$AK$267,D$24,FALSE)</f>
        <v>0</v>
      </c>
      <c r="E406" s="246">
        <f>IF(AE406="","",COUNTIF(AE$26:AE406,E$24))</f>
      </c>
      <c r="G406" s="73">
        <f>VLOOKUP($B406,'参加申込一覧表(様式A-3)'!$B$68:$AK$267,G$24,FALSE)</f>
        <v>0</v>
      </c>
      <c r="H406" s="60">
        <f t="shared" si="43"/>
      </c>
      <c r="I406" s="81">
        <f>VLOOKUP($B406,'参加申込一覧表(様式A-3)'!$B$68:$AK$267,I$24,FALSE)</f>
      </c>
      <c r="K406" s="73">
        <f>VLOOKUP($B406,'参加申込一覧表(様式A-3)'!$B$68:$AK$267,K$24,FALSE)</f>
        <v>0</v>
      </c>
      <c r="L406" s="81" t="str">
        <f>VLOOKUP($B406,'参加申込一覧表(様式A-3)'!$B$68:$AK$267,L$24,FALSE)</f>
        <v>・</v>
      </c>
      <c r="M406" s="81" t="str">
        <f>VLOOKUP($B406,'参加申込一覧表(様式A-3)'!$B$68:$AK$267,M$24,FALSE)</f>
        <v>・</v>
      </c>
      <c r="N406" s="81" t="str">
        <f>VLOOKUP($B406,'参加申込一覧表(様式A-3)'!$B$68:$AK$267,N$24,FALSE)</f>
        <v>・</v>
      </c>
      <c r="Q406" s="73">
        <f>VLOOKUP($B406,'参加申込一覧表(様式A-3)'!$B$68:$AK$267,Q$24,FALSE)</f>
      </c>
      <c r="R406" s="81" t="str">
        <f>VLOOKUP($B406,'参加申込一覧表(様式A-3)'!$B$68:$AK$267,R$24,FALSE)</f>
        <v>　</v>
      </c>
      <c r="S406" s="81" t="str">
        <f>VLOOKUP($B406,'参加申込一覧表(様式A-3)'!$B$68:$AK$267,S$24,FALSE)</f>
        <v>　</v>
      </c>
      <c r="U406" s="83">
        <f>'参加申込一覧表(様式A-3)'!J$60</f>
      </c>
      <c r="V406" s="60">
        <v>30</v>
      </c>
      <c r="W406" s="73">
        <f>VLOOKUP($B406,'参加申込一覧表(様式A-3)'!$B$68:$AK$267,W$24,FALSE)</f>
        <v>0</v>
      </c>
      <c r="X406" s="60">
        <f t="shared" si="44"/>
        <v>12</v>
      </c>
      <c r="Y406" s="60">
        <f t="shared" si="45"/>
      </c>
      <c r="AC406" s="60">
        <f t="shared" si="46"/>
        <v>0</v>
      </c>
      <c r="AD406" s="60">
        <f t="shared" si="47"/>
        <v>0</v>
      </c>
      <c r="AE406" s="254">
        <f t="shared" si="49"/>
      </c>
    </row>
    <row r="407" spans="1:31" ht="13.5">
      <c r="A407" s="60">
        <v>382</v>
      </c>
      <c r="B407">
        <f>B406</f>
        <v>127</v>
      </c>
      <c r="C407" s="60">
        <f t="shared" si="48"/>
        <v>1</v>
      </c>
      <c r="D407" s="245">
        <f>VLOOKUP($B407,'参加申込一覧表(様式A-3)'!$B$68:$AK$267,D$22,FALSE)</f>
        <v>0</v>
      </c>
      <c r="E407" s="246">
        <f>IF(AE407="","",COUNTIF(AE$26:AE407,E$24))</f>
      </c>
      <c r="G407" s="73">
        <f>VLOOKUP($B407,'参加申込一覧表(様式A-3)'!$B$68:$AK$267,G$22,FALSE)</f>
        <v>0</v>
      </c>
      <c r="H407" s="60">
        <f aca="true" t="shared" si="50" ref="H407:H470">IF(AND(I407&lt;&gt;"",R407&lt;&gt;""),0,"")</f>
      </c>
      <c r="I407" s="81">
        <f>VLOOKUP($B407,'参加申込一覧表(様式A-3)'!$B$68:$AK$267,I$22,FALSE)</f>
      </c>
      <c r="K407" s="73">
        <f>VLOOKUP($B407,'参加申込一覧表(様式A-3)'!$B$68:$AK$267,K$22,FALSE)</f>
        <v>0</v>
      </c>
      <c r="L407" s="81" t="str">
        <f>VLOOKUP($B407,'参加申込一覧表(様式A-3)'!$B$68:$AK$267,L$22,FALSE)</f>
        <v>・</v>
      </c>
      <c r="M407" s="81" t="str">
        <f>VLOOKUP($B407,'参加申込一覧表(様式A-3)'!$B$68:$AK$267,M$22,FALSE)</f>
        <v>・</v>
      </c>
      <c r="N407" s="81" t="str">
        <f>VLOOKUP($B407,'参加申込一覧表(様式A-3)'!$B$68:$AK$267,N$22,FALSE)</f>
        <v>・</v>
      </c>
      <c r="Q407" s="73">
        <f>VLOOKUP($B407,'参加申込一覧表(様式A-3)'!$B$68:$AK$267,$Q$22,FALSE)</f>
      </c>
      <c r="R407" s="81" t="str">
        <f>VLOOKUP($B407,'参加申込一覧表(様式A-3)'!$B$68:$AK$267,R$22,FALSE)</f>
        <v>　</v>
      </c>
      <c r="S407" s="81" t="str">
        <f>VLOOKUP($B407,'参加申込一覧表(様式A-3)'!$B$68:$AK$267,S$22,FALSE)</f>
        <v>　</v>
      </c>
      <c r="U407" s="83">
        <f>'参加申込一覧表(様式A-3)'!J$60</f>
      </c>
      <c r="V407" s="60">
        <v>30</v>
      </c>
      <c r="W407" s="73">
        <f>VLOOKUP($B407,'参加申込一覧表(様式A-3)'!$B$68:$AK$267,W$22,FALSE)</f>
        <v>0</v>
      </c>
      <c r="X407" s="60">
        <f aca="true" t="shared" si="51" ref="X407:X470">12+W407</f>
        <v>12</v>
      </c>
      <c r="Y407" s="60">
        <f aca="true" t="shared" si="52" ref="Y407:Y470">Q407</f>
      </c>
      <c r="AC407" s="60">
        <f aca="true" t="shared" si="53" ref="AC407:AC470">K407</f>
        <v>0</v>
      </c>
      <c r="AD407" s="60">
        <f aca="true" t="shared" si="54" ref="AD407:AD470">AC407</f>
        <v>0</v>
      </c>
      <c r="AE407" s="254">
        <f t="shared" si="49"/>
      </c>
    </row>
    <row r="408" spans="1:31" ht="13.5">
      <c r="A408" s="60">
        <v>383</v>
      </c>
      <c r="B408">
        <f>B407</f>
        <v>127</v>
      </c>
      <c r="C408" s="60">
        <f t="shared" si="48"/>
        <v>2</v>
      </c>
      <c r="D408" s="245">
        <f>VLOOKUP($B408,'参加申込一覧表(様式A-3)'!$B$68:$AK$267,D$23,FALSE)</f>
        <v>0</v>
      </c>
      <c r="E408" s="246">
        <f>IF(AE408="","",COUNTIF(AE$26:AE408,E$24))</f>
      </c>
      <c r="G408" s="73">
        <f>VLOOKUP($B408,'参加申込一覧表(様式A-3)'!$B$68:$AK$267,G$23,FALSE)</f>
        <v>0</v>
      </c>
      <c r="H408" s="60">
        <f t="shared" si="50"/>
      </c>
      <c r="I408" s="81">
        <f>VLOOKUP($B408,'参加申込一覧表(様式A-3)'!$B$68:$AK$267,I$23,FALSE)</f>
      </c>
      <c r="K408" s="73">
        <f>VLOOKUP($B408,'参加申込一覧表(様式A-3)'!$B$68:$AK$267,K$23,FALSE)</f>
        <v>0</v>
      </c>
      <c r="L408" s="81" t="str">
        <f>VLOOKUP($B408,'参加申込一覧表(様式A-3)'!$B$68:$AK$267,L$23,FALSE)</f>
        <v>・</v>
      </c>
      <c r="M408" s="81" t="str">
        <f>VLOOKUP($B408,'参加申込一覧表(様式A-3)'!$B$68:$AK$267,M$23,FALSE)</f>
        <v>・</v>
      </c>
      <c r="N408" s="81" t="str">
        <f>VLOOKUP($B408,'参加申込一覧表(様式A-3)'!$B$68:$AK$267,N$23,FALSE)</f>
        <v>・</v>
      </c>
      <c r="Q408" s="73">
        <f>VLOOKUP($B408,'参加申込一覧表(様式A-3)'!$B$68:$AK$267,Q$23,FALSE)</f>
      </c>
      <c r="R408" s="81" t="str">
        <f>VLOOKUP($B408,'参加申込一覧表(様式A-3)'!$B$68:$AK$267,R$23,FALSE)</f>
        <v>　</v>
      </c>
      <c r="S408" s="81" t="str">
        <f>VLOOKUP($B408,'参加申込一覧表(様式A-3)'!$B$68:$AK$267,S$23,FALSE)</f>
        <v>　</v>
      </c>
      <c r="U408" s="83">
        <f>'参加申込一覧表(様式A-3)'!J$60</f>
      </c>
      <c r="V408" s="60">
        <v>30</v>
      </c>
      <c r="W408" s="73">
        <f>VLOOKUP($B408,'参加申込一覧表(様式A-3)'!$B$68:$AK$267,W$23,FALSE)</f>
        <v>0</v>
      </c>
      <c r="X408" s="60">
        <f t="shared" si="51"/>
        <v>12</v>
      </c>
      <c r="Y408" s="60">
        <f t="shared" si="52"/>
      </c>
      <c r="AC408" s="60">
        <f t="shared" si="53"/>
        <v>0</v>
      </c>
      <c r="AD408" s="60">
        <f t="shared" si="54"/>
        <v>0</v>
      </c>
      <c r="AE408" s="254">
        <f t="shared" si="49"/>
      </c>
    </row>
    <row r="409" spans="1:31" ht="13.5">
      <c r="A409" s="60">
        <v>384</v>
      </c>
      <c r="B409">
        <f>B406+1</f>
        <v>128</v>
      </c>
      <c r="C409" s="60">
        <f t="shared" si="48"/>
        <v>3</v>
      </c>
      <c r="D409" s="245">
        <f>VLOOKUP($B409,'参加申込一覧表(様式A-3)'!$B$68:$AK$267,D$24,FALSE)</f>
        <v>0</v>
      </c>
      <c r="E409" s="246">
        <f>IF(AE409="","",COUNTIF(AE$26:AE409,E$24))</f>
      </c>
      <c r="G409" s="73">
        <f>VLOOKUP($B409,'参加申込一覧表(様式A-3)'!$B$68:$AK$267,G$24,FALSE)</f>
        <v>0</v>
      </c>
      <c r="H409" s="60">
        <f t="shared" si="50"/>
      </c>
      <c r="I409" s="81">
        <f>VLOOKUP($B409,'参加申込一覧表(様式A-3)'!$B$68:$AK$267,I$24,FALSE)</f>
      </c>
      <c r="K409" s="73">
        <f>VLOOKUP($B409,'参加申込一覧表(様式A-3)'!$B$68:$AK$267,K$24,FALSE)</f>
        <v>0</v>
      </c>
      <c r="L409" s="81" t="str">
        <f>VLOOKUP($B409,'参加申込一覧表(様式A-3)'!$B$68:$AK$267,L$24,FALSE)</f>
        <v>・</v>
      </c>
      <c r="M409" s="81" t="str">
        <f>VLOOKUP($B409,'参加申込一覧表(様式A-3)'!$B$68:$AK$267,M$24,FALSE)</f>
        <v>・</v>
      </c>
      <c r="N409" s="81" t="str">
        <f>VLOOKUP($B409,'参加申込一覧表(様式A-3)'!$B$68:$AK$267,N$24,FALSE)</f>
        <v>・</v>
      </c>
      <c r="Q409" s="73">
        <f>VLOOKUP($B409,'参加申込一覧表(様式A-3)'!$B$68:$AK$267,Q$24,FALSE)</f>
      </c>
      <c r="R409" s="81" t="str">
        <f>VLOOKUP($B409,'参加申込一覧表(様式A-3)'!$B$68:$AK$267,R$24,FALSE)</f>
        <v>　</v>
      </c>
      <c r="S409" s="81" t="str">
        <f>VLOOKUP($B409,'参加申込一覧表(様式A-3)'!$B$68:$AK$267,S$24,FALSE)</f>
        <v>　</v>
      </c>
      <c r="U409" s="83">
        <f>'参加申込一覧表(様式A-3)'!J$60</f>
      </c>
      <c r="V409" s="60">
        <v>30</v>
      </c>
      <c r="W409" s="73">
        <f>VLOOKUP($B409,'参加申込一覧表(様式A-3)'!$B$68:$AK$267,W$24,FALSE)</f>
        <v>0</v>
      </c>
      <c r="X409" s="60">
        <f t="shared" si="51"/>
        <v>12</v>
      </c>
      <c r="Y409" s="60">
        <f t="shared" si="52"/>
      </c>
      <c r="AC409" s="60">
        <f t="shared" si="53"/>
        <v>0</v>
      </c>
      <c r="AD409" s="60">
        <f t="shared" si="54"/>
        <v>0</v>
      </c>
      <c r="AE409" s="254">
        <f t="shared" si="49"/>
      </c>
    </row>
    <row r="410" spans="1:31" ht="13.5">
      <c r="A410" s="60">
        <v>385</v>
      </c>
      <c r="B410">
        <f>B409</f>
        <v>128</v>
      </c>
      <c r="C410" s="60">
        <f t="shared" si="48"/>
        <v>1</v>
      </c>
      <c r="D410" s="245">
        <f>VLOOKUP($B410,'参加申込一覧表(様式A-3)'!$B$68:$AK$267,D$22,FALSE)</f>
        <v>0</v>
      </c>
      <c r="E410" s="246">
        <f>IF(AE410="","",COUNTIF(AE$26:AE410,E$24))</f>
      </c>
      <c r="G410" s="73">
        <f>VLOOKUP($B410,'参加申込一覧表(様式A-3)'!$B$68:$AK$267,G$22,FALSE)</f>
        <v>0</v>
      </c>
      <c r="H410" s="60">
        <f t="shared" si="50"/>
      </c>
      <c r="I410" s="81">
        <f>VLOOKUP($B410,'参加申込一覧表(様式A-3)'!$B$68:$AK$267,I$22,FALSE)</f>
      </c>
      <c r="K410" s="73">
        <f>VLOOKUP($B410,'参加申込一覧表(様式A-3)'!$B$68:$AK$267,K$22,FALSE)</f>
        <v>0</v>
      </c>
      <c r="L410" s="81" t="str">
        <f>VLOOKUP($B410,'参加申込一覧表(様式A-3)'!$B$68:$AK$267,L$22,FALSE)</f>
        <v>・</v>
      </c>
      <c r="M410" s="81" t="str">
        <f>VLOOKUP($B410,'参加申込一覧表(様式A-3)'!$B$68:$AK$267,M$22,FALSE)</f>
        <v>・</v>
      </c>
      <c r="N410" s="81" t="str">
        <f>VLOOKUP($B410,'参加申込一覧表(様式A-3)'!$B$68:$AK$267,N$22,FALSE)</f>
        <v>・</v>
      </c>
      <c r="Q410" s="73">
        <f>VLOOKUP($B410,'参加申込一覧表(様式A-3)'!$B$68:$AK$267,$Q$22,FALSE)</f>
      </c>
      <c r="R410" s="81" t="str">
        <f>VLOOKUP($B410,'参加申込一覧表(様式A-3)'!$B$68:$AK$267,R$22,FALSE)</f>
        <v>　</v>
      </c>
      <c r="S410" s="81" t="str">
        <f>VLOOKUP($B410,'参加申込一覧表(様式A-3)'!$B$68:$AK$267,S$22,FALSE)</f>
        <v>　</v>
      </c>
      <c r="U410" s="83">
        <f>'参加申込一覧表(様式A-3)'!J$60</f>
      </c>
      <c r="V410" s="60">
        <v>30</v>
      </c>
      <c r="W410" s="73">
        <f>VLOOKUP($B410,'参加申込一覧表(様式A-3)'!$B$68:$AK$267,W$22,FALSE)</f>
        <v>0</v>
      </c>
      <c r="X410" s="60">
        <f t="shared" si="51"/>
        <v>12</v>
      </c>
      <c r="Y410" s="60">
        <f t="shared" si="52"/>
      </c>
      <c r="AC410" s="60">
        <f t="shared" si="53"/>
        <v>0</v>
      </c>
      <c r="AD410" s="60">
        <f t="shared" si="54"/>
        <v>0</v>
      </c>
      <c r="AE410" s="254">
        <f t="shared" si="49"/>
      </c>
    </row>
    <row r="411" spans="1:31" ht="13.5">
      <c r="A411" s="60">
        <v>386</v>
      </c>
      <c r="B411">
        <f>B410</f>
        <v>128</v>
      </c>
      <c r="C411" s="60">
        <f t="shared" si="48"/>
        <v>2</v>
      </c>
      <c r="D411" s="245">
        <f>VLOOKUP($B411,'参加申込一覧表(様式A-3)'!$B$68:$AK$267,D$23,FALSE)</f>
        <v>0</v>
      </c>
      <c r="E411" s="246">
        <f>IF(AE411="","",COUNTIF(AE$26:AE411,E$24))</f>
      </c>
      <c r="G411" s="73">
        <f>VLOOKUP($B411,'参加申込一覧表(様式A-3)'!$B$68:$AK$267,G$23,FALSE)</f>
        <v>0</v>
      </c>
      <c r="H411" s="60">
        <f t="shared" si="50"/>
      </c>
      <c r="I411" s="81">
        <f>VLOOKUP($B411,'参加申込一覧表(様式A-3)'!$B$68:$AK$267,I$23,FALSE)</f>
      </c>
      <c r="K411" s="73">
        <f>VLOOKUP($B411,'参加申込一覧表(様式A-3)'!$B$68:$AK$267,K$23,FALSE)</f>
        <v>0</v>
      </c>
      <c r="L411" s="81" t="str">
        <f>VLOOKUP($B411,'参加申込一覧表(様式A-3)'!$B$68:$AK$267,L$23,FALSE)</f>
        <v>・</v>
      </c>
      <c r="M411" s="81" t="str">
        <f>VLOOKUP($B411,'参加申込一覧表(様式A-3)'!$B$68:$AK$267,M$23,FALSE)</f>
        <v>・</v>
      </c>
      <c r="N411" s="81" t="str">
        <f>VLOOKUP($B411,'参加申込一覧表(様式A-3)'!$B$68:$AK$267,N$23,FALSE)</f>
        <v>・</v>
      </c>
      <c r="Q411" s="73">
        <f>VLOOKUP($B411,'参加申込一覧表(様式A-3)'!$B$68:$AK$267,Q$23,FALSE)</f>
      </c>
      <c r="R411" s="81" t="str">
        <f>VLOOKUP($B411,'参加申込一覧表(様式A-3)'!$B$68:$AK$267,R$23,FALSE)</f>
        <v>　</v>
      </c>
      <c r="S411" s="81" t="str">
        <f>VLOOKUP($B411,'参加申込一覧表(様式A-3)'!$B$68:$AK$267,S$23,FALSE)</f>
        <v>　</v>
      </c>
      <c r="U411" s="83">
        <f>'参加申込一覧表(様式A-3)'!J$60</f>
      </c>
      <c r="V411" s="60">
        <v>30</v>
      </c>
      <c r="W411" s="73">
        <f>VLOOKUP($B411,'参加申込一覧表(様式A-3)'!$B$68:$AK$267,W$23,FALSE)</f>
        <v>0</v>
      </c>
      <c r="X411" s="60">
        <f t="shared" si="51"/>
        <v>12</v>
      </c>
      <c r="Y411" s="60">
        <f t="shared" si="52"/>
      </c>
      <c r="AC411" s="60">
        <f t="shared" si="53"/>
        <v>0</v>
      </c>
      <c r="AD411" s="60">
        <f t="shared" si="54"/>
        <v>0</v>
      </c>
      <c r="AE411" s="254">
        <f t="shared" si="49"/>
      </c>
    </row>
    <row r="412" spans="1:31" ht="13.5">
      <c r="A412" s="60">
        <v>387</v>
      </c>
      <c r="B412">
        <f>B409+1</f>
        <v>129</v>
      </c>
      <c r="C412" s="60">
        <f t="shared" si="48"/>
        <v>3</v>
      </c>
      <c r="D412" s="245">
        <f>VLOOKUP($B412,'参加申込一覧表(様式A-3)'!$B$68:$AK$267,D$24,FALSE)</f>
        <v>0</v>
      </c>
      <c r="E412" s="246">
        <f>IF(AE412="","",COUNTIF(AE$26:AE412,E$24))</f>
      </c>
      <c r="G412" s="73">
        <f>VLOOKUP($B412,'参加申込一覧表(様式A-3)'!$B$68:$AK$267,G$24,FALSE)</f>
        <v>0</v>
      </c>
      <c r="H412" s="60">
        <f t="shared" si="50"/>
      </c>
      <c r="I412" s="81">
        <f>VLOOKUP($B412,'参加申込一覧表(様式A-3)'!$B$68:$AK$267,I$24,FALSE)</f>
      </c>
      <c r="K412" s="73">
        <f>VLOOKUP($B412,'参加申込一覧表(様式A-3)'!$B$68:$AK$267,K$24,FALSE)</f>
        <v>0</v>
      </c>
      <c r="L412" s="81" t="str">
        <f>VLOOKUP($B412,'参加申込一覧表(様式A-3)'!$B$68:$AK$267,L$24,FALSE)</f>
        <v>・</v>
      </c>
      <c r="M412" s="81" t="str">
        <f>VLOOKUP($B412,'参加申込一覧表(様式A-3)'!$B$68:$AK$267,M$24,FALSE)</f>
        <v>・</v>
      </c>
      <c r="N412" s="81" t="str">
        <f>VLOOKUP($B412,'参加申込一覧表(様式A-3)'!$B$68:$AK$267,N$24,FALSE)</f>
        <v>・</v>
      </c>
      <c r="Q412" s="73">
        <f>VLOOKUP($B412,'参加申込一覧表(様式A-3)'!$B$68:$AK$267,Q$24,FALSE)</f>
      </c>
      <c r="R412" s="81" t="str">
        <f>VLOOKUP($B412,'参加申込一覧表(様式A-3)'!$B$68:$AK$267,R$24,FALSE)</f>
        <v>　</v>
      </c>
      <c r="S412" s="81" t="str">
        <f>VLOOKUP($B412,'参加申込一覧表(様式A-3)'!$B$68:$AK$267,S$24,FALSE)</f>
        <v>　</v>
      </c>
      <c r="U412" s="83">
        <f>'参加申込一覧表(様式A-3)'!J$60</f>
      </c>
      <c r="V412" s="60">
        <v>30</v>
      </c>
      <c r="W412" s="73">
        <f>VLOOKUP($B412,'参加申込一覧表(様式A-3)'!$B$68:$AK$267,W$24,FALSE)</f>
        <v>0</v>
      </c>
      <c r="X412" s="60">
        <f t="shared" si="51"/>
        <v>12</v>
      </c>
      <c r="Y412" s="60">
        <f t="shared" si="52"/>
      </c>
      <c r="AC412" s="60">
        <f t="shared" si="53"/>
        <v>0</v>
      </c>
      <c r="AD412" s="60">
        <f t="shared" si="54"/>
        <v>0</v>
      </c>
      <c r="AE412" s="254">
        <f t="shared" si="49"/>
      </c>
    </row>
    <row r="413" spans="1:31" ht="13.5">
      <c r="A413" s="60">
        <v>388</v>
      </c>
      <c r="B413">
        <f>B412</f>
        <v>129</v>
      </c>
      <c r="C413" s="60">
        <f t="shared" si="48"/>
        <v>1</v>
      </c>
      <c r="D413" s="245">
        <f>VLOOKUP($B413,'参加申込一覧表(様式A-3)'!$B$68:$AK$267,D$22,FALSE)</f>
        <v>0</v>
      </c>
      <c r="E413" s="246">
        <f>IF(AE413="","",COUNTIF(AE$26:AE413,E$24))</f>
      </c>
      <c r="G413" s="73">
        <f>VLOOKUP($B413,'参加申込一覧表(様式A-3)'!$B$68:$AK$267,G$22,FALSE)</f>
        <v>0</v>
      </c>
      <c r="H413" s="60">
        <f t="shared" si="50"/>
      </c>
      <c r="I413" s="81">
        <f>VLOOKUP($B413,'参加申込一覧表(様式A-3)'!$B$68:$AK$267,I$22,FALSE)</f>
      </c>
      <c r="K413" s="73">
        <f>VLOOKUP($B413,'参加申込一覧表(様式A-3)'!$B$68:$AK$267,K$22,FALSE)</f>
        <v>0</v>
      </c>
      <c r="L413" s="81" t="str">
        <f>VLOOKUP($B413,'参加申込一覧表(様式A-3)'!$B$68:$AK$267,L$22,FALSE)</f>
        <v>・</v>
      </c>
      <c r="M413" s="81" t="str">
        <f>VLOOKUP($B413,'参加申込一覧表(様式A-3)'!$B$68:$AK$267,M$22,FALSE)</f>
        <v>・</v>
      </c>
      <c r="N413" s="81" t="str">
        <f>VLOOKUP($B413,'参加申込一覧表(様式A-3)'!$B$68:$AK$267,N$22,FALSE)</f>
        <v>・</v>
      </c>
      <c r="Q413" s="73">
        <f>VLOOKUP($B413,'参加申込一覧表(様式A-3)'!$B$68:$AK$267,$Q$22,FALSE)</f>
      </c>
      <c r="R413" s="81" t="str">
        <f>VLOOKUP($B413,'参加申込一覧表(様式A-3)'!$B$68:$AK$267,R$22,FALSE)</f>
        <v>　</v>
      </c>
      <c r="S413" s="81" t="str">
        <f>VLOOKUP($B413,'参加申込一覧表(様式A-3)'!$B$68:$AK$267,S$22,FALSE)</f>
        <v>　</v>
      </c>
      <c r="U413" s="83">
        <f>'参加申込一覧表(様式A-3)'!J$60</f>
      </c>
      <c r="V413" s="60">
        <v>30</v>
      </c>
      <c r="W413" s="73">
        <f>VLOOKUP($B413,'参加申込一覧表(様式A-3)'!$B$68:$AK$267,W$22,FALSE)</f>
        <v>0</v>
      </c>
      <c r="X413" s="60">
        <f t="shared" si="51"/>
        <v>12</v>
      </c>
      <c r="Y413" s="60">
        <f t="shared" si="52"/>
      </c>
      <c r="AC413" s="60">
        <f t="shared" si="53"/>
        <v>0</v>
      </c>
      <c r="AD413" s="60">
        <f t="shared" si="54"/>
        <v>0</v>
      </c>
      <c r="AE413" s="254">
        <f t="shared" si="49"/>
      </c>
    </row>
    <row r="414" spans="1:31" ht="13.5">
      <c r="A414" s="60">
        <v>389</v>
      </c>
      <c r="B414">
        <f>B413</f>
        <v>129</v>
      </c>
      <c r="C414" s="60">
        <f aca="true" t="shared" si="55" ref="C414:C477">C411</f>
        <v>2</v>
      </c>
      <c r="D414" s="245">
        <f>VLOOKUP($B414,'参加申込一覧表(様式A-3)'!$B$68:$AK$267,D$23,FALSE)</f>
        <v>0</v>
      </c>
      <c r="E414" s="246">
        <f>IF(AE414="","",COUNTIF(AE$26:AE414,E$24))</f>
      </c>
      <c r="G414" s="73">
        <f>VLOOKUP($B414,'参加申込一覧表(様式A-3)'!$B$68:$AK$267,G$23,FALSE)</f>
        <v>0</v>
      </c>
      <c r="H414" s="60">
        <f t="shared" si="50"/>
      </c>
      <c r="I414" s="81">
        <f>VLOOKUP($B414,'参加申込一覧表(様式A-3)'!$B$68:$AK$267,I$23,FALSE)</f>
      </c>
      <c r="K414" s="73">
        <f>VLOOKUP($B414,'参加申込一覧表(様式A-3)'!$B$68:$AK$267,K$23,FALSE)</f>
        <v>0</v>
      </c>
      <c r="L414" s="81" t="str">
        <f>VLOOKUP($B414,'参加申込一覧表(様式A-3)'!$B$68:$AK$267,L$23,FALSE)</f>
        <v>・</v>
      </c>
      <c r="M414" s="81" t="str">
        <f>VLOOKUP($B414,'参加申込一覧表(様式A-3)'!$B$68:$AK$267,M$23,FALSE)</f>
        <v>・</v>
      </c>
      <c r="N414" s="81" t="str">
        <f>VLOOKUP($B414,'参加申込一覧表(様式A-3)'!$B$68:$AK$267,N$23,FALSE)</f>
        <v>・</v>
      </c>
      <c r="Q414" s="73">
        <f>VLOOKUP($B414,'参加申込一覧表(様式A-3)'!$B$68:$AK$267,Q$23,FALSE)</f>
      </c>
      <c r="R414" s="81" t="str">
        <f>VLOOKUP($B414,'参加申込一覧表(様式A-3)'!$B$68:$AK$267,R$23,FALSE)</f>
        <v>　</v>
      </c>
      <c r="S414" s="81" t="str">
        <f>VLOOKUP($B414,'参加申込一覧表(様式A-3)'!$B$68:$AK$267,S$23,FALSE)</f>
        <v>　</v>
      </c>
      <c r="U414" s="83">
        <f>'参加申込一覧表(様式A-3)'!J$60</f>
      </c>
      <c r="V414" s="60">
        <v>30</v>
      </c>
      <c r="W414" s="73">
        <f>VLOOKUP($B414,'参加申込一覧表(様式A-3)'!$B$68:$AK$267,W$23,FALSE)</f>
        <v>0</v>
      </c>
      <c r="X414" s="60">
        <f t="shared" si="51"/>
        <v>12</v>
      </c>
      <c r="Y414" s="60">
        <f t="shared" si="52"/>
      </c>
      <c r="AC414" s="60">
        <f t="shared" si="53"/>
        <v>0</v>
      </c>
      <c r="AD414" s="60">
        <f t="shared" si="54"/>
        <v>0</v>
      </c>
      <c r="AE414" s="254">
        <f t="shared" si="49"/>
      </c>
    </row>
    <row r="415" spans="1:31" ht="13.5">
      <c r="A415" s="60">
        <v>390</v>
      </c>
      <c r="B415">
        <f>B412+1</f>
        <v>130</v>
      </c>
      <c r="C415" s="60">
        <f t="shared" si="55"/>
        <v>3</v>
      </c>
      <c r="D415" s="245">
        <f>VLOOKUP($B415,'参加申込一覧表(様式A-3)'!$B$68:$AK$267,D$24,FALSE)</f>
        <v>0</v>
      </c>
      <c r="E415" s="246">
        <f>IF(AE415="","",COUNTIF(AE$26:AE415,E$24))</f>
      </c>
      <c r="G415" s="73">
        <f>VLOOKUP($B415,'参加申込一覧表(様式A-3)'!$B$68:$AK$267,G$24,FALSE)</f>
        <v>0</v>
      </c>
      <c r="H415" s="60">
        <f t="shared" si="50"/>
      </c>
      <c r="I415" s="81">
        <f>VLOOKUP($B415,'参加申込一覧表(様式A-3)'!$B$68:$AK$267,I$24,FALSE)</f>
      </c>
      <c r="K415" s="73">
        <f>VLOOKUP($B415,'参加申込一覧表(様式A-3)'!$B$68:$AK$267,K$24,FALSE)</f>
        <v>0</v>
      </c>
      <c r="L415" s="81" t="str">
        <f>VLOOKUP($B415,'参加申込一覧表(様式A-3)'!$B$68:$AK$267,L$24,FALSE)</f>
        <v>・</v>
      </c>
      <c r="M415" s="81" t="str">
        <f>VLOOKUP($B415,'参加申込一覧表(様式A-3)'!$B$68:$AK$267,M$24,FALSE)</f>
        <v>・</v>
      </c>
      <c r="N415" s="81" t="str">
        <f>VLOOKUP($B415,'参加申込一覧表(様式A-3)'!$B$68:$AK$267,N$24,FALSE)</f>
        <v>・</v>
      </c>
      <c r="Q415" s="73">
        <f>VLOOKUP($B415,'参加申込一覧表(様式A-3)'!$B$68:$AK$267,Q$24,FALSE)</f>
      </c>
      <c r="R415" s="81" t="str">
        <f>VLOOKUP($B415,'参加申込一覧表(様式A-3)'!$B$68:$AK$267,R$24,FALSE)</f>
        <v>　</v>
      </c>
      <c r="S415" s="81" t="str">
        <f>VLOOKUP($B415,'参加申込一覧表(様式A-3)'!$B$68:$AK$267,S$24,FALSE)</f>
        <v>　</v>
      </c>
      <c r="U415" s="83">
        <f>'参加申込一覧表(様式A-3)'!J$60</f>
      </c>
      <c r="V415" s="60">
        <v>30</v>
      </c>
      <c r="W415" s="73">
        <f>VLOOKUP($B415,'参加申込一覧表(様式A-3)'!$B$68:$AK$267,W$24,FALSE)</f>
        <v>0</v>
      </c>
      <c r="X415" s="60">
        <f t="shared" si="51"/>
        <v>12</v>
      </c>
      <c r="Y415" s="60">
        <f t="shared" si="52"/>
      </c>
      <c r="AC415" s="60">
        <f t="shared" si="53"/>
        <v>0</v>
      </c>
      <c r="AD415" s="60">
        <f t="shared" si="54"/>
        <v>0</v>
      </c>
      <c r="AE415" s="254">
        <f t="shared" si="49"/>
      </c>
    </row>
    <row r="416" spans="1:31" ht="13.5">
      <c r="A416" s="60">
        <v>391</v>
      </c>
      <c r="B416">
        <f>B415</f>
        <v>130</v>
      </c>
      <c r="C416" s="60">
        <f t="shared" si="55"/>
        <v>1</v>
      </c>
      <c r="D416" s="245">
        <f>VLOOKUP($B416,'参加申込一覧表(様式A-3)'!$B$68:$AK$267,D$22,FALSE)</f>
        <v>0</v>
      </c>
      <c r="E416" s="246">
        <f>IF(AE416="","",COUNTIF(AE$26:AE416,E$24))</f>
      </c>
      <c r="G416" s="73">
        <f>VLOOKUP($B416,'参加申込一覧表(様式A-3)'!$B$68:$AK$267,G$22,FALSE)</f>
        <v>0</v>
      </c>
      <c r="H416" s="60">
        <f t="shared" si="50"/>
      </c>
      <c r="I416" s="81">
        <f>VLOOKUP($B416,'参加申込一覧表(様式A-3)'!$B$68:$AK$267,I$22,FALSE)</f>
      </c>
      <c r="K416" s="73">
        <f>VLOOKUP($B416,'参加申込一覧表(様式A-3)'!$B$68:$AK$267,K$22,FALSE)</f>
        <v>0</v>
      </c>
      <c r="L416" s="81" t="str">
        <f>VLOOKUP($B416,'参加申込一覧表(様式A-3)'!$B$68:$AK$267,L$22,FALSE)</f>
        <v>・</v>
      </c>
      <c r="M416" s="81" t="str">
        <f>VLOOKUP($B416,'参加申込一覧表(様式A-3)'!$B$68:$AK$267,M$22,FALSE)</f>
        <v>・</v>
      </c>
      <c r="N416" s="81" t="str">
        <f>VLOOKUP($B416,'参加申込一覧表(様式A-3)'!$B$68:$AK$267,N$22,FALSE)</f>
        <v>・</v>
      </c>
      <c r="Q416" s="73">
        <f>VLOOKUP($B416,'参加申込一覧表(様式A-3)'!$B$68:$AK$267,$Q$22,FALSE)</f>
      </c>
      <c r="R416" s="81" t="str">
        <f>VLOOKUP($B416,'参加申込一覧表(様式A-3)'!$B$68:$AK$267,R$22,FALSE)</f>
        <v>　</v>
      </c>
      <c r="S416" s="81" t="str">
        <f>VLOOKUP($B416,'参加申込一覧表(様式A-3)'!$B$68:$AK$267,S$22,FALSE)</f>
        <v>　</v>
      </c>
      <c r="U416" s="83">
        <f>'参加申込一覧表(様式A-3)'!J$60</f>
      </c>
      <c r="V416" s="60">
        <v>30</v>
      </c>
      <c r="W416" s="73">
        <f>VLOOKUP($B416,'参加申込一覧表(様式A-3)'!$B$68:$AK$267,W$22,FALSE)</f>
        <v>0</v>
      </c>
      <c r="X416" s="60">
        <f t="shared" si="51"/>
        <v>12</v>
      </c>
      <c r="Y416" s="60">
        <f t="shared" si="52"/>
      </c>
      <c r="AC416" s="60">
        <f t="shared" si="53"/>
        <v>0</v>
      </c>
      <c r="AD416" s="60">
        <f t="shared" si="54"/>
        <v>0</v>
      </c>
      <c r="AE416" s="254">
        <f aca="true" t="shared" si="56" ref="AE416:AE479">IF(D416=0,"",AE$24)</f>
      </c>
    </row>
    <row r="417" spans="1:31" ht="13.5">
      <c r="A417" s="60">
        <v>392</v>
      </c>
      <c r="B417">
        <f>B416</f>
        <v>130</v>
      </c>
      <c r="C417" s="60">
        <f t="shared" si="55"/>
        <v>2</v>
      </c>
      <c r="D417" s="245">
        <f>VLOOKUP($B417,'参加申込一覧表(様式A-3)'!$B$68:$AK$267,D$23,FALSE)</f>
        <v>0</v>
      </c>
      <c r="E417" s="246">
        <f>IF(AE417="","",COUNTIF(AE$26:AE417,E$24))</f>
      </c>
      <c r="G417" s="73">
        <f>VLOOKUP($B417,'参加申込一覧表(様式A-3)'!$B$68:$AK$267,G$23,FALSE)</f>
        <v>0</v>
      </c>
      <c r="H417" s="60">
        <f t="shared" si="50"/>
      </c>
      <c r="I417" s="81">
        <f>VLOOKUP($B417,'参加申込一覧表(様式A-3)'!$B$68:$AK$267,I$23,FALSE)</f>
      </c>
      <c r="K417" s="73">
        <f>VLOOKUP($B417,'参加申込一覧表(様式A-3)'!$B$68:$AK$267,K$23,FALSE)</f>
        <v>0</v>
      </c>
      <c r="L417" s="81" t="str">
        <f>VLOOKUP($B417,'参加申込一覧表(様式A-3)'!$B$68:$AK$267,L$23,FALSE)</f>
        <v>・</v>
      </c>
      <c r="M417" s="81" t="str">
        <f>VLOOKUP($B417,'参加申込一覧表(様式A-3)'!$B$68:$AK$267,M$23,FALSE)</f>
        <v>・</v>
      </c>
      <c r="N417" s="81" t="str">
        <f>VLOOKUP($B417,'参加申込一覧表(様式A-3)'!$B$68:$AK$267,N$23,FALSE)</f>
        <v>・</v>
      </c>
      <c r="Q417" s="73">
        <f>VLOOKUP($B417,'参加申込一覧表(様式A-3)'!$B$68:$AK$267,Q$23,FALSE)</f>
      </c>
      <c r="R417" s="81" t="str">
        <f>VLOOKUP($B417,'参加申込一覧表(様式A-3)'!$B$68:$AK$267,R$23,FALSE)</f>
        <v>　</v>
      </c>
      <c r="S417" s="81" t="str">
        <f>VLOOKUP($B417,'参加申込一覧表(様式A-3)'!$B$68:$AK$267,S$23,FALSE)</f>
        <v>　</v>
      </c>
      <c r="U417" s="83">
        <f>'参加申込一覧表(様式A-3)'!J$60</f>
      </c>
      <c r="V417" s="60">
        <v>30</v>
      </c>
      <c r="W417" s="73">
        <f>VLOOKUP($B417,'参加申込一覧表(様式A-3)'!$B$68:$AK$267,W$23,FALSE)</f>
        <v>0</v>
      </c>
      <c r="X417" s="60">
        <f t="shared" si="51"/>
        <v>12</v>
      </c>
      <c r="Y417" s="60">
        <f t="shared" si="52"/>
      </c>
      <c r="AC417" s="60">
        <f t="shared" si="53"/>
        <v>0</v>
      </c>
      <c r="AD417" s="60">
        <f t="shared" si="54"/>
        <v>0</v>
      </c>
      <c r="AE417" s="254">
        <f t="shared" si="56"/>
      </c>
    </row>
    <row r="418" spans="1:31" ht="13.5">
      <c r="A418" s="60">
        <v>393</v>
      </c>
      <c r="B418">
        <f>B415+1</f>
        <v>131</v>
      </c>
      <c r="C418" s="60">
        <f t="shared" si="55"/>
        <v>3</v>
      </c>
      <c r="D418" s="245">
        <f>VLOOKUP($B418,'参加申込一覧表(様式A-3)'!$B$68:$AK$267,D$24,FALSE)</f>
        <v>0</v>
      </c>
      <c r="E418" s="246">
        <f>IF(AE418="","",COUNTIF(AE$26:AE418,E$24))</f>
      </c>
      <c r="G418" s="73">
        <f>VLOOKUP($B418,'参加申込一覧表(様式A-3)'!$B$68:$AK$267,G$24,FALSE)</f>
        <v>0</v>
      </c>
      <c r="H418" s="60">
        <f t="shared" si="50"/>
      </c>
      <c r="I418" s="81">
        <f>VLOOKUP($B418,'参加申込一覧表(様式A-3)'!$B$68:$AK$267,I$24,FALSE)</f>
      </c>
      <c r="K418" s="73">
        <f>VLOOKUP($B418,'参加申込一覧表(様式A-3)'!$B$68:$AK$267,K$24,FALSE)</f>
        <v>0</v>
      </c>
      <c r="L418" s="81" t="str">
        <f>VLOOKUP($B418,'参加申込一覧表(様式A-3)'!$B$68:$AK$267,L$24,FALSE)</f>
        <v>・</v>
      </c>
      <c r="M418" s="81" t="str">
        <f>VLOOKUP($B418,'参加申込一覧表(様式A-3)'!$B$68:$AK$267,M$24,FALSE)</f>
        <v>・</v>
      </c>
      <c r="N418" s="81" t="str">
        <f>VLOOKUP($B418,'参加申込一覧表(様式A-3)'!$B$68:$AK$267,N$24,FALSE)</f>
        <v>・</v>
      </c>
      <c r="Q418" s="73">
        <f>VLOOKUP($B418,'参加申込一覧表(様式A-3)'!$B$68:$AK$267,Q$24,FALSE)</f>
      </c>
      <c r="R418" s="81" t="str">
        <f>VLOOKUP($B418,'参加申込一覧表(様式A-3)'!$B$68:$AK$267,R$24,FALSE)</f>
        <v>　</v>
      </c>
      <c r="S418" s="81" t="str">
        <f>VLOOKUP($B418,'参加申込一覧表(様式A-3)'!$B$68:$AK$267,S$24,FALSE)</f>
        <v>　</v>
      </c>
      <c r="U418" s="83">
        <f>'参加申込一覧表(様式A-3)'!J$60</f>
      </c>
      <c r="V418" s="60">
        <v>30</v>
      </c>
      <c r="W418" s="73">
        <f>VLOOKUP($B418,'参加申込一覧表(様式A-3)'!$B$68:$AK$267,W$24,FALSE)</f>
        <v>0</v>
      </c>
      <c r="X418" s="60">
        <f t="shared" si="51"/>
        <v>12</v>
      </c>
      <c r="Y418" s="60">
        <f t="shared" si="52"/>
      </c>
      <c r="AC418" s="60">
        <f t="shared" si="53"/>
        <v>0</v>
      </c>
      <c r="AD418" s="60">
        <f t="shared" si="54"/>
        <v>0</v>
      </c>
      <c r="AE418" s="254">
        <f t="shared" si="56"/>
      </c>
    </row>
    <row r="419" spans="1:31" ht="13.5">
      <c r="A419" s="60">
        <v>394</v>
      </c>
      <c r="B419">
        <f>B418</f>
        <v>131</v>
      </c>
      <c r="C419" s="60">
        <f t="shared" si="55"/>
        <v>1</v>
      </c>
      <c r="D419" s="245">
        <f>VLOOKUP($B419,'参加申込一覧表(様式A-3)'!$B$68:$AK$267,D$22,FALSE)</f>
        <v>0</v>
      </c>
      <c r="E419" s="246">
        <f>IF(AE419="","",COUNTIF(AE$26:AE419,E$24))</f>
      </c>
      <c r="G419" s="73">
        <f>VLOOKUP($B419,'参加申込一覧表(様式A-3)'!$B$68:$AK$267,G$22,FALSE)</f>
        <v>0</v>
      </c>
      <c r="H419" s="60">
        <f t="shared" si="50"/>
      </c>
      <c r="I419" s="81">
        <f>VLOOKUP($B419,'参加申込一覧表(様式A-3)'!$B$68:$AK$267,I$22,FALSE)</f>
      </c>
      <c r="K419" s="73">
        <f>VLOOKUP($B419,'参加申込一覧表(様式A-3)'!$B$68:$AK$267,K$22,FALSE)</f>
        <v>0</v>
      </c>
      <c r="L419" s="81" t="str">
        <f>VLOOKUP($B419,'参加申込一覧表(様式A-3)'!$B$68:$AK$267,L$22,FALSE)</f>
        <v>・</v>
      </c>
      <c r="M419" s="81" t="str">
        <f>VLOOKUP($B419,'参加申込一覧表(様式A-3)'!$B$68:$AK$267,M$22,FALSE)</f>
        <v>・</v>
      </c>
      <c r="N419" s="81" t="str">
        <f>VLOOKUP($B419,'参加申込一覧表(様式A-3)'!$B$68:$AK$267,N$22,FALSE)</f>
        <v>・</v>
      </c>
      <c r="Q419" s="73">
        <f>VLOOKUP($B419,'参加申込一覧表(様式A-3)'!$B$68:$AK$267,$Q$22,FALSE)</f>
      </c>
      <c r="R419" s="81" t="str">
        <f>VLOOKUP($B419,'参加申込一覧表(様式A-3)'!$B$68:$AK$267,R$22,FALSE)</f>
        <v>　</v>
      </c>
      <c r="S419" s="81" t="str">
        <f>VLOOKUP($B419,'参加申込一覧表(様式A-3)'!$B$68:$AK$267,S$22,FALSE)</f>
        <v>　</v>
      </c>
      <c r="U419" s="83">
        <f>'参加申込一覧表(様式A-3)'!J$60</f>
      </c>
      <c r="V419" s="60">
        <v>30</v>
      </c>
      <c r="W419" s="73">
        <f>VLOOKUP($B419,'参加申込一覧表(様式A-3)'!$B$68:$AK$267,W$22,FALSE)</f>
        <v>0</v>
      </c>
      <c r="X419" s="60">
        <f t="shared" si="51"/>
        <v>12</v>
      </c>
      <c r="Y419" s="60">
        <f t="shared" si="52"/>
      </c>
      <c r="AC419" s="60">
        <f t="shared" si="53"/>
        <v>0</v>
      </c>
      <c r="AD419" s="60">
        <f t="shared" si="54"/>
        <v>0</v>
      </c>
      <c r="AE419" s="254">
        <f t="shared" si="56"/>
      </c>
    </row>
    <row r="420" spans="1:31" ht="13.5">
      <c r="A420" s="60">
        <v>395</v>
      </c>
      <c r="B420">
        <f>B419</f>
        <v>131</v>
      </c>
      <c r="C420" s="60">
        <f t="shared" si="55"/>
        <v>2</v>
      </c>
      <c r="D420" s="245">
        <f>VLOOKUP($B420,'参加申込一覧表(様式A-3)'!$B$68:$AK$267,D$23,FALSE)</f>
        <v>0</v>
      </c>
      <c r="E420" s="246">
        <f>IF(AE420="","",COUNTIF(AE$26:AE420,E$24))</f>
      </c>
      <c r="G420" s="73">
        <f>VLOOKUP($B420,'参加申込一覧表(様式A-3)'!$B$68:$AK$267,G$23,FALSE)</f>
        <v>0</v>
      </c>
      <c r="H420" s="60">
        <f t="shared" si="50"/>
      </c>
      <c r="I420" s="81">
        <f>VLOOKUP($B420,'参加申込一覧表(様式A-3)'!$B$68:$AK$267,I$23,FALSE)</f>
      </c>
      <c r="K420" s="73">
        <f>VLOOKUP($B420,'参加申込一覧表(様式A-3)'!$B$68:$AK$267,K$23,FALSE)</f>
        <v>0</v>
      </c>
      <c r="L420" s="81" t="str">
        <f>VLOOKUP($B420,'参加申込一覧表(様式A-3)'!$B$68:$AK$267,L$23,FALSE)</f>
        <v>・</v>
      </c>
      <c r="M420" s="81" t="str">
        <f>VLOOKUP($B420,'参加申込一覧表(様式A-3)'!$B$68:$AK$267,M$23,FALSE)</f>
        <v>・</v>
      </c>
      <c r="N420" s="81" t="str">
        <f>VLOOKUP($B420,'参加申込一覧表(様式A-3)'!$B$68:$AK$267,N$23,FALSE)</f>
        <v>・</v>
      </c>
      <c r="Q420" s="73">
        <f>VLOOKUP($B420,'参加申込一覧表(様式A-3)'!$B$68:$AK$267,Q$23,FALSE)</f>
      </c>
      <c r="R420" s="81" t="str">
        <f>VLOOKUP($B420,'参加申込一覧表(様式A-3)'!$B$68:$AK$267,R$23,FALSE)</f>
        <v>　</v>
      </c>
      <c r="S420" s="81" t="str">
        <f>VLOOKUP($B420,'参加申込一覧表(様式A-3)'!$B$68:$AK$267,S$23,FALSE)</f>
        <v>　</v>
      </c>
      <c r="U420" s="83">
        <f>'参加申込一覧表(様式A-3)'!J$60</f>
      </c>
      <c r="V420" s="60">
        <v>30</v>
      </c>
      <c r="W420" s="73">
        <f>VLOOKUP($B420,'参加申込一覧表(様式A-3)'!$B$68:$AK$267,W$23,FALSE)</f>
        <v>0</v>
      </c>
      <c r="X420" s="60">
        <f t="shared" si="51"/>
        <v>12</v>
      </c>
      <c r="Y420" s="60">
        <f t="shared" si="52"/>
      </c>
      <c r="AC420" s="60">
        <f t="shared" si="53"/>
        <v>0</v>
      </c>
      <c r="AD420" s="60">
        <f t="shared" si="54"/>
        <v>0</v>
      </c>
      <c r="AE420" s="254">
        <f t="shared" si="56"/>
      </c>
    </row>
    <row r="421" spans="1:31" ht="13.5">
      <c r="A421" s="60">
        <v>396</v>
      </c>
      <c r="B421">
        <f>B418+1</f>
        <v>132</v>
      </c>
      <c r="C421" s="60">
        <f t="shared" si="55"/>
        <v>3</v>
      </c>
      <c r="D421" s="245">
        <f>VLOOKUP($B421,'参加申込一覧表(様式A-3)'!$B$68:$AK$267,D$24,FALSE)</f>
        <v>0</v>
      </c>
      <c r="E421" s="246">
        <f>IF(AE421="","",COUNTIF(AE$26:AE421,E$24))</f>
      </c>
      <c r="G421" s="73">
        <f>VLOOKUP($B421,'参加申込一覧表(様式A-3)'!$B$68:$AK$267,G$24,FALSE)</f>
        <v>0</v>
      </c>
      <c r="H421" s="60">
        <f t="shared" si="50"/>
      </c>
      <c r="I421" s="81">
        <f>VLOOKUP($B421,'参加申込一覧表(様式A-3)'!$B$68:$AK$267,I$24,FALSE)</f>
      </c>
      <c r="K421" s="73">
        <f>VLOOKUP($B421,'参加申込一覧表(様式A-3)'!$B$68:$AK$267,K$24,FALSE)</f>
        <v>0</v>
      </c>
      <c r="L421" s="81" t="str">
        <f>VLOOKUP($B421,'参加申込一覧表(様式A-3)'!$B$68:$AK$267,L$24,FALSE)</f>
        <v>・</v>
      </c>
      <c r="M421" s="81" t="str">
        <f>VLOOKUP($B421,'参加申込一覧表(様式A-3)'!$B$68:$AK$267,M$24,FALSE)</f>
        <v>・</v>
      </c>
      <c r="N421" s="81" t="str">
        <f>VLOOKUP($B421,'参加申込一覧表(様式A-3)'!$B$68:$AK$267,N$24,FALSE)</f>
        <v>・</v>
      </c>
      <c r="Q421" s="73">
        <f>VLOOKUP($B421,'参加申込一覧表(様式A-3)'!$B$68:$AK$267,Q$24,FALSE)</f>
      </c>
      <c r="R421" s="81" t="str">
        <f>VLOOKUP($B421,'参加申込一覧表(様式A-3)'!$B$68:$AK$267,R$24,FALSE)</f>
        <v>　</v>
      </c>
      <c r="S421" s="81" t="str">
        <f>VLOOKUP($B421,'参加申込一覧表(様式A-3)'!$B$68:$AK$267,S$24,FALSE)</f>
        <v>　</v>
      </c>
      <c r="U421" s="83">
        <f>'参加申込一覧表(様式A-3)'!J$60</f>
      </c>
      <c r="V421" s="60">
        <v>30</v>
      </c>
      <c r="W421" s="73">
        <f>VLOOKUP($B421,'参加申込一覧表(様式A-3)'!$B$68:$AK$267,W$24,FALSE)</f>
        <v>0</v>
      </c>
      <c r="X421" s="60">
        <f t="shared" si="51"/>
        <v>12</v>
      </c>
      <c r="Y421" s="60">
        <f t="shared" si="52"/>
      </c>
      <c r="AC421" s="60">
        <f t="shared" si="53"/>
        <v>0</v>
      </c>
      <c r="AD421" s="60">
        <f t="shared" si="54"/>
        <v>0</v>
      </c>
      <c r="AE421" s="254">
        <f t="shared" si="56"/>
      </c>
    </row>
    <row r="422" spans="1:31" ht="13.5">
      <c r="A422" s="60">
        <v>397</v>
      </c>
      <c r="B422">
        <f>B421</f>
        <v>132</v>
      </c>
      <c r="C422" s="60">
        <f t="shared" si="55"/>
        <v>1</v>
      </c>
      <c r="D422" s="245">
        <f>VLOOKUP($B422,'参加申込一覧表(様式A-3)'!$B$68:$AK$267,D$22,FALSE)</f>
        <v>0</v>
      </c>
      <c r="E422" s="246">
        <f>IF(AE422="","",COUNTIF(AE$26:AE422,E$24))</f>
      </c>
      <c r="G422" s="73">
        <f>VLOOKUP($B422,'参加申込一覧表(様式A-3)'!$B$68:$AK$267,G$22,FALSE)</f>
        <v>0</v>
      </c>
      <c r="H422" s="60">
        <f t="shared" si="50"/>
      </c>
      <c r="I422" s="81">
        <f>VLOOKUP($B422,'参加申込一覧表(様式A-3)'!$B$68:$AK$267,I$22,FALSE)</f>
      </c>
      <c r="K422" s="73">
        <f>VLOOKUP($B422,'参加申込一覧表(様式A-3)'!$B$68:$AK$267,K$22,FALSE)</f>
        <v>0</v>
      </c>
      <c r="L422" s="81" t="str">
        <f>VLOOKUP($B422,'参加申込一覧表(様式A-3)'!$B$68:$AK$267,L$22,FALSE)</f>
        <v>・</v>
      </c>
      <c r="M422" s="81" t="str">
        <f>VLOOKUP($B422,'参加申込一覧表(様式A-3)'!$B$68:$AK$267,M$22,FALSE)</f>
        <v>・</v>
      </c>
      <c r="N422" s="81" t="str">
        <f>VLOOKUP($B422,'参加申込一覧表(様式A-3)'!$B$68:$AK$267,N$22,FALSE)</f>
        <v>・</v>
      </c>
      <c r="Q422" s="73">
        <f>VLOOKUP($B422,'参加申込一覧表(様式A-3)'!$B$68:$AK$267,$Q$22,FALSE)</f>
      </c>
      <c r="R422" s="81" t="str">
        <f>VLOOKUP($B422,'参加申込一覧表(様式A-3)'!$B$68:$AK$267,R$22,FALSE)</f>
        <v>　</v>
      </c>
      <c r="S422" s="81" t="str">
        <f>VLOOKUP($B422,'参加申込一覧表(様式A-3)'!$B$68:$AK$267,S$22,FALSE)</f>
        <v>　</v>
      </c>
      <c r="U422" s="83">
        <f>'参加申込一覧表(様式A-3)'!J$60</f>
      </c>
      <c r="V422" s="60">
        <v>30</v>
      </c>
      <c r="W422" s="73">
        <f>VLOOKUP($B422,'参加申込一覧表(様式A-3)'!$B$68:$AK$267,W$22,FALSE)</f>
        <v>0</v>
      </c>
      <c r="X422" s="60">
        <f t="shared" si="51"/>
        <v>12</v>
      </c>
      <c r="Y422" s="60">
        <f t="shared" si="52"/>
      </c>
      <c r="AC422" s="60">
        <f t="shared" si="53"/>
        <v>0</v>
      </c>
      <c r="AD422" s="60">
        <f t="shared" si="54"/>
        <v>0</v>
      </c>
      <c r="AE422" s="254">
        <f t="shared" si="56"/>
      </c>
    </row>
    <row r="423" spans="1:31" ht="13.5">
      <c r="A423" s="60">
        <v>398</v>
      </c>
      <c r="B423">
        <f>B422</f>
        <v>132</v>
      </c>
      <c r="C423" s="60">
        <f t="shared" si="55"/>
        <v>2</v>
      </c>
      <c r="D423" s="245">
        <f>VLOOKUP($B423,'参加申込一覧表(様式A-3)'!$B$68:$AK$267,D$23,FALSE)</f>
        <v>0</v>
      </c>
      <c r="E423" s="246">
        <f>IF(AE423="","",COUNTIF(AE$26:AE423,E$24))</f>
      </c>
      <c r="G423" s="73">
        <f>VLOOKUP($B423,'参加申込一覧表(様式A-3)'!$B$68:$AK$267,G$23,FALSE)</f>
        <v>0</v>
      </c>
      <c r="H423" s="60">
        <f t="shared" si="50"/>
      </c>
      <c r="I423" s="81">
        <f>VLOOKUP($B423,'参加申込一覧表(様式A-3)'!$B$68:$AK$267,I$23,FALSE)</f>
      </c>
      <c r="K423" s="73">
        <f>VLOOKUP($B423,'参加申込一覧表(様式A-3)'!$B$68:$AK$267,K$23,FALSE)</f>
        <v>0</v>
      </c>
      <c r="L423" s="81" t="str">
        <f>VLOOKUP($B423,'参加申込一覧表(様式A-3)'!$B$68:$AK$267,L$23,FALSE)</f>
        <v>・</v>
      </c>
      <c r="M423" s="81" t="str">
        <f>VLOOKUP($B423,'参加申込一覧表(様式A-3)'!$B$68:$AK$267,M$23,FALSE)</f>
        <v>・</v>
      </c>
      <c r="N423" s="81" t="str">
        <f>VLOOKUP($B423,'参加申込一覧表(様式A-3)'!$B$68:$AK$267,N$23,FALSE)</f>
        <v>・</v>
      </c>
      <c r="Q423" s="73">
        <f>VLOOKUP($B423,'参加申込一覧表(様式A-3)'!$B$68:$AK$267,Q$23,FALSE)</f>
      </c>
      <c r="R423" s="81" t="str">
        <f>VLOOKUP($B423,'参加申込一覧表(様式A-3)'!$B$68:$AK$267,R$23,FALSE)</f>
        <v>　</v>
      </c>
      <c r="S423" s="81" t="str">
        <f>VLOOKUP($B423,'参加申込一覧表(様式A-3)'!$B$68:$AK$267,S$23,FALSE)</f>
        <v>　</v>
      </c>
      <c r="U423" s="83">
        <f>'参加申込一覧表(様式A-3)'!J$60</f>
      </c>
      <c r="V423" s="60">
        <v>30</v>
      </c>
      <c r="W423" s="73">
        <f>VLOOKUP($B423,'参加申込一覧表(様式A-3)'!$B$68:$AK$267,W$23,FALSE)</f>
        <v>0</v>
      </c>
      <c r="X423" s="60">
        <f t="shared" si="51"/>
        <v>12</v>
      </c>
      <c r="Y423" s="60">
        <f t="shared" si="52"/>
      </c>
      <c r="AC423" s="60">
        <f t="shared" si="53"/>
        <v>0</v>
      </c>
      <c r="AD423" s="60">
        <f t="shared" si="54"/>
        <v>0</v>
      </c>
      <c r="AE423" s="254">
        <f t="shared" si="56"/>
      </c>
    </row>
    <row r="424" spans="1:31" ht="13.5">
      <c r="A424" s="60">
        <v>399</v>
      </c>
      <c r="B424">
        <f>B421+1</f>
        <v>133</v>
      </c>
      <c r="C424" s="60">
        <f t="shared" si="55"/>
        <v>3</v>
      </c>
      <c r="D424" s="245">
        <f>VLOOKUP($B424,'参加申込一覧表(様式A-3)'!$B$68:$AK$267,D$24,FALSE)</f>
        <v>0</v>
      </c>
      <c r="E424" s="246">
        <f>IF(AE424="","",COUNTIF(AE$26:AE424,E$24))</f>
      </c>
      <c r="G424" s="73">
        <f>VLOOKUP($B424,'参加申込一覧表(様式A-3)'!$B$68:$AK$267,G$24,FALSE)</f>
        <v>0</v>
      </c>
      <c r="H424" s="60">
        <f t="shared" si="50"/>
      </c>
      <c r="I424" s="81">
        <f>VLOOKUP($B424,'参加申込一覧表(様式A-3)'!$B$68:$AK$267,I$24,FALSE)</f>
      </c>
      <c r="K424" s="73">
        <f>VLOOKUP($B424,'参加申込一覧表(様式A-3)'!$B$68:$AK$267,K$24,FALSE)</f>
        <v>0</v>
      </c>
      <c r="L424" s="81" t="str">
        <f>VLOOKUP($B424,'参加申込一覧表(様式A-3)'!$B$68:$AK$267,L$24,FALSE)</f>
        <v>・</v>
      </c>
      <c r="M424" s="81" t="str">
        <f>VLOOKUP($B424,'参加申込一覧表(様式A-3)'!$B$68:$AK$267,M$24,FALSE)</f>
        <v>・</v>
      </c>
      <c r="N424" s="81" t="str">
        <f>VLOOKUP($B424,'参加申込一覧表(様式A-3)'!$B$68:$AK$267,N$24,FALSE)</f>
        <v>・</v>
      </c>
      <c r="Q424" s="73">
        <f>VLOOKUP($B424,'参加申込一覧表(様式A-3)'!$B$68:$AK$267,Q$24,FALSE)</f>
      </c>
      <c r="R424" s="81" t="str">
        <f>VLOOKUP($B424,'参加申込一覧表(様式A-3)'!$B$68:$AK$267,R$24,FALSE)</f>
        <v>　</v>
      </c>
      <c r="S424" s="81" t="str">
        <f>VLOOKUP($B424,'参加申込一覧表(様式A-3)'!$B$68:$AK$267,S$24,FALSE)</f>
        <v>　</v>
      </c>
      <c r="U424" s="83">
        <f>'参加申込一覧表(様式A-3)'!J$60</f>
      </c>
      <c r="V424" s="60">
        <v>30</v>
      </c>
      <c r="W424" s="73">
        <f>VLOOKUP($B424,'参加申込一覧表(様式A-3)'!$B$68:$AK$267,W$24,FALSE)</f>
        <v>0</v>
      </c>
      <c r="X424" s="60">
        <f t="shared" si="51"/>
        <v>12</v>
      </c>
      <c r="Y424" s="60">
        <f t="shared" si="52"/>
      </c>
      <c r="AC424" s="60">
        <f t="shared" si="53"/>
        <v>0</v>
      </c>
      <c r="AD424" s="60">
        <f t="shared" si="54"/>
        <v>0</v>
      </c>
      <c r="AE424" s="254">
        <f t="shared" si="56"/>
      </c>
    </row>
    <row r="425" spans="1:31" ht="13.5">
      <c r="A425" s="60">
        <v>400</v>
      </c>
      <c r="B425">
        <f>B424</f>
        <v>133</v>
      </c>
      <c r="C425" s="60">
        <f t="shared" si="55"/>
        <v>1</v>
      </c>
      <c r="D425" s="245">
        <f>VLOOKUP($B425,'参加申込一覧表(様式A-3)'!$B$68:$AK$267,D$22,FALSE)</f>
        <v>0</v>
      </c>
      <c r="E425" s="246">
        <f>IF(AE425="","",COUNTIF(AE$26:AE425,E$24))</f>
      </c>
      <c r="G425" s="73">
        <f>VLOOKUP($B425,'参加申込一覧表(様式A-3)'!$B$68:$AK$267,G$22,FALSE)</f>
        <v>0</v>
      </c>
      <c r="H425" s="60">
        <f t="shared" si="50"/>
      </c>
      <c r="I425" s="81">
        <f>VLOOKUP($B425,'参加申込一覧表(様式A-3)'!$B$68:$AK$267,I$22,FALSE)</f>
      </c>
      <c r="K425" s="73">
        <f>VLOOKUP($B425,'参加申込一覧表(様式A-3)'!$B$68:$AK$267,K$22,FALSE)</f>
        <v>0</v>
      </c>
      <c r="L425" s="81" t="str">
        <f>VLOOKUP($B425,'参加申込一覧表(様式A-3)'!$B$68:$AK$267,L$22,FALSE)</f>
        <v>・</v>
      </c>
      <c r="M425" s="81" t="str">
        <f>VLOOKUP($B425,'参加申込一覧表(様式A-3)'!$B$68:$AK$267,M$22,FALSE)</f>
        <v>・</v>
      </c>
      <c r="N425" s="81" t="str">
        <f>VLOOKUP($B425,'参加申込一覧表(様式A-3)'!$B$68:$AK$267,N$22,FALSE)</f>
        <v>・</v>
      </c>
      <c r="Q425" s="73">
        <f>VLOOKUP($B425,'参加申込一覧表(様式A-3)'!$B$68:$AK$267,$Q$22,FALSE)</f>
      </c>
      <c r="R425" s="81" t="str">
        <f>VLOOKUP($B425,'参加申込一覧表(様式A-3)'!$B$68:$AK$267,R$22,FALSE)</f>
        <v>　</v>
      </c>
      <c r="S425" s="81" t="str">
        <f>VLOOKUP($B425,'参加申込一覧表(様式A-3)'!$B$68:$AK$267,S$22,FALSE)</f>
        <v>　</v>
      </c>
      <c r="U425" s="83">
        <f>'参加申込一覧表(様式A-3)'!J$60</f>
      </c>
      <c r="V425" s="60">
        <v>30</v>
      </c>
      <c r="W425" s="73">
        <f>VLOOKUP($B425,'参加申込一覧表(様式A-3)'!$B$68:$AK$267,W$22,FALSE)</f>
        <v>0</v>
      </c>
      <c r="X425" s="60">
        <f t="shared" si="51"/>
        <v>12</v>
      </c>
      <c r="Y425" s="60">
        <f t="shared" si="52"/>
      </c>
      <c r="AC425" s="60">
        <f t="shared" si="53"/>
        <v>0</v>
      </c>
      <c r="AD425" s="60">
        <f t="shared" si="54"/>
        <v>0</v>
      </c>
      <c r="AE425" s="254">
        <f t="shared" si="56"/>
      </c>
    </row>
    <row r="426" spans="1:31" ht="13.5">
      <c r="A426" s="60">
        <v>401</v>
      </c>
      <c r="B426">
        <f>B425</f>
        <v>133</v>
      </c>
      <c r="C426" s="60">
        <f t="shared" si="55"/>
        <v>2</v>
      </c>
      <c r="D426" s="245">
        <f>VLOOKUP($B426,'参加申込一覧表(様式A-3)'!$B$68:$AK$267,D$23,FALSE)</f>
        <v>0</v>
      </c>
      <c r="E426" s="246">
        <f>IF(AE426="","",COUNTIF(AE$26:AE426,E$24))</f>
      </c>
      <c r="G426" s="73">
        <f>VLOOKUP($B426,'参加申込一覧表(様式A-3)'!$B$68:$AK$267,G$23,FALSE)</f>
        <v>0</v>
      </c>
      <c r="H426" s="60">
        <f t="shared" si="50"/>
      </c>
      <c r="I426" s="81">
        <f>VLOOKUP($B426,'参加申込一覧表(様式A-3)'!$B$68:$AK$267,I$23,FALSE)</f>
      </c>
      <c r="K426" s="73">
        <f>VLOOKUP($B426,'参加申込一覧表(様式A-3)'!$B$68:$AK$267,K$23,FALSE)</f>
        <v>0</v>
      </c>
      <c r="L426" s="81" t="str">
        <f>VLOOKUP($B426,'参加申込一覧表(様式A-3)'!$B$68:$AK$267,L$23,FALSE)</f>
        <v>・</v>
      </c>
      <c r="M426" s="81" t="str">
        <f>VLOOKUP($B426,'参加申込一覧表(様式A-3)'!$B$68:$AK$267,M$23,FALSE)</f>
        <v>・</v>
      </c>
      <c r="N426" s="81" t="str">
        <f>VLOOKUP($B426,'参加申込一覧表(様式A-3)'!$B$68:$AK$267,N$23,FALSE)</f>
        <v>・</v>
      </c>
      <c r="Q426" s="73">
        <f>VLOOKUP($B426,'参加申込一覧表(様式A-3)'!$B$68:$AK$267,Q$23,FALSE)</f>
      </c>
      <c r="R426" s="81" t="str">
        <f>VLOOKUP($B426,'参加申込一覧表(様式A-3)'!$B$68:$AK$267,R$23,FALSE)</f>
        <v>　</v>
      </c>
      <c r="S426" s="81" t="str">
        <f>VLOOKUP($B426,'参加申込一覧表(様式A-3)'!$B$68:$AK$267,S$23,FALSE)</f>
        <v>　</v>
      </c>
      <c r="U426" s="83">
        <f>'参加申込一覧表(様式A-3)'!J$60</f>
      </c>
      <c r="V426" s="60">
        <v>30</v>
      </c>
      <c r="W426" s="73">
        <f>VLOOKUP($B426,'参加申込一覧表(様式A-3)'!$B$68:$AK$267,W$23,FALSE)</f>
        <v>0</v>
      </c>
      <c r="X426" s="60">
        <f t="shared" si="51"/>
        <v>12</v>
      </c>
      <c r="Y426" s="60">
        <f t="shared" si="52"/>
      </c>
      <c r="AC426" s="60">
        <f t="shared" si="53"/>
        <v>0</v>
      </c>
      <c r="AD426" s="60">
        <f t="shared" si="54"/>
        <v>0</v>
      </c>
      <c r="AE426" s="254">
        <f t="shared" si="56"/>
      </c>
    </row>
    <row r="427" spans="1:31" ht="13.5">
      <c r="A427" s="60">
        <v>402</v>
      </c>
      <c r="B427">
        <f>B424+1</f>
        <v>134</v>
      </c>
      <c r="C427" s="60">
        <f t="shared" si="55"/>
        <v>3</v>
      </c>
      <c r="D427" s="245">
        <f>VLOOKUP($B427,'参加申込一覧表(様式A-3)'!$B$68:$AK$267,D$24,FALSE)</f>
        <v>0</v>
      </c>
      <c r="E427" s="246">
        <f>IF(AE427="","",COUNTIF(AE$26:AE427,E$24))</f>
      </c>
      <c r="G427" s="73">
        <f>VLOOKUP($B427,'参加申込一覧表(様式A-3)'!$B$68:$AK$267,G$24,FALSE)</f>
        <v>0</v>
      </c>
      <c r="H427" s="60">
        <f t="shared" si="50"/>
      </c>
      <c r="I427" s="81">
        <f>VLOOKUP($B427,'参加申込一覧表(様式A-3)'!$B$68:$AK$267,I$24,FALSE)</f>
      </c>
      <c r="K427" s="73">
        <f>VLOOKUP($B427,'参加申込一覧表(様式A-3)'!$B$68:$AK$267,K$24,FALSE)</f>
        <v>0</v>
      </c>
      <c r="L427" s="81" t="str">
        <f>VLOOKUP($B427,'参加申込一覧表(様式A-3)'!$B$68:$AK$267,L$24,FALSE)</f>
        <v>・</v>
      </c>
      <c r="M427" s="81" t="str">
        <f>VLOOKUP($B427,'参加申込一覧表(様式A-3)'!$B$68:$AK$267,M$24,FALSE)</f>
        <v>・</v>
      </c>
      <c r="N427" s="81" t="str">
        <f>VLOOKUP($B427,'参加申込一覧表(様式A-3)'!$B$68:$AK$267,N$24,FALSE)</f>
        <v>・</v>
      </c>
      <c r="Q427" s="73">
        <f>VLOOKUP($B427,'参加申込一覧表(様式A-3)'!$B$68:$AK$267,Q$24,FALSE)</f>
      </c>
      <c r="R427" s="81" t="str">
        <f>VLOOKUP($B427,'参加申込一覧表(様式A-3)'!$B$68:$AK$267,R$24,FALSE)</f>
        <v>　</v>
      </c>
      <c r="S427" s="81" t="str">
        <f>VLOOKUP($B427,'参加申込一覧表(様式A-3)'!$B$68:$AK$267,S$24,FALSE)</f>
        <v>　</v>
      </c>
      <c r="U427" s="83">
        <f>'参加申込一覧表(様式A-3)'!J$60</f>
      </c>
      <c r="V427" s="60">
        <v>30</v>
      </c>
      <c r="W427" s="73">
        <f>VLOOKUP($B427,'参加申込一覧表(様式A-3)'!$B$68:$AK$267,W$24,FALSE)</f>
        <v>0</v>
      </c>
      <c r="X427" s="60">
        <f t="shared" si="51"/>
        <v>12</v>
      </c>
      <c r="Y427" s="60">
        <f t="shared" si="52"/>
      </c>
      <c r="AC427" s="60">
        <f t="shared" si="53"/>
        <v>0</v>
      </c>
      <c r="AD427" s="60">
        <f t="shared" si="54"/>
        <v>0</v>
      </c>
      <c r="AE427" s="254">
        <f t="shared" si="56"/>
      </c>
    </row>
    <row r="428" spans="1:31" ht="13.5">
      <c r="A428" s="60">
        <v>403</v>
      </c>
      <c r="B428">
        <f>B427</f>
        <v>134</v>
      </c>
      <c r="C428" s="60">
        <f t="shared" si="55"/>
        <v>1</v>
      </c>
      <c r="D428" s="245">
        <f>VLOOKUP($B428,'参加申込一覧表(様式A-3)'!$B$68:$AK$267,D$22,FALSE)</f>
        <v>0</v>
      </c>
      <c r="E428" s="246">
        <f>IF(AE428="","",COUNTIF(AE$26:AE428,E$24))</f>
      </c>
      <c r="G428" s="73">
        <f>VLOOKUP($B428,'参加申込一覧表(様式A-3)'!$B$68:$AK$267,G$22,FALSE)</f>
        <v>0</v>
      </c>
      <c r="H428" s="60">
        <f t="shared" si="50"/>
      </c>
      <c r="I428" s="81">
        <f>VLOOKUP($B428,'参加申込一覧表(様式A-3)'!$B$68:$AK$267,I$22,FALSE)</f>
      </c>
      <c r="K428" s="73">
        <f>VLOOKUP($B428,'参加申込一覧表(様式A-3)'!$B$68:$AK$267,K$22,FALSE)</f>
        <v>0</v>
      </c>
      <c r="L428" s="81" t="str">
        <f>VLOOKUP($B428,'参加申込一覧表(様式A-3)'!$B$68:$AK$267,L$22,FALSE)</f>
        <v>・</v>
      </c>
      <c r="M428" s="81" t="str">
        <f>VLOOKUP($B428,'参加申込一覧表(様式A-3)'!$B$68:$AK$267,M$22,FALSE)</f>
        <v>・</v>
      </c>
      <c r="N428" s="81" t="str">
        <f>VLOOKUP($B428,'参加申込一覧表(様式A-3)'!$B$68:$AK$267,N$22,FALSE)</f>
        <v>・</v>
      </c>
      <c r="Q428" s="73">
        <f>VLOOKUP($B428,'参加申込一覧表(様式A-3)'!$B$68:$AK$267,$Q$22,FALSE)</f>
      </c>
      <c r="R428" s="81" t="str">
        <f>VLOOKUP($B428,'参加申込一覧表(様式A-3)'!$B$68:$AK$267,R$22,FALSE)</f>
        <v>　</v>
      </c>
      <c r="S428" s="81" t="str">
        <f>VLOOKUP($B428,'参加申込一覧表(様式A-3)'!$B$68:$AK$267,S$22,FALSE)</f>
        <v>　</v>
      </c>
      <c r="U428" s="83">
        <f>'参加申込一覧表(様式A-3)'!J$60</f>
      </c>
      <c r="V428" s="60">
        <v>30</v>
      </c>
      <c r="W428" s="73">
        <f>VLOOKUP($B428,'参加申込一覧表(様式A-3)'!$B$68:$AK$267,W$22,FALSE)</f>
        <v>0</v>
      </c>
      <c r="X428" s="60">
        <f t="shared" si="51"/>
        <v>12</v>
      </c>
      <c r="Y428" s="60">
        <f t="shared" si="52"/>
      </c>
      <c r="AC428" s="60">
        <f t="shared" si="53"/>
        <v>0</v>
      </c>
      <c r="AD428" s="60">
        <f t="shared" si="54"/>
        <v>0</v>
      </c>
      <c r="AE428" s="254">
        <f t="shared" si="56"/>
      </c>
    </row>
    <row r="429" spans="1:31" ht="13.5">
      <c r="A429" s="60">
        <v>404</v>
      </c>
      <c r="B429">
        <f>B428</f>
        <v>134</v>
      </c>
      <c r="C429" s="60">
        <f t="shared" si="55"/>
        <v>2</v>
      </c>
      <c r="D429" s="245">
        <f>VLOOKUP($B429,'参加申込一覧表(様式A-3)'!$B$68:$AK$267,D$23,FALSE)</f>
        <v>0</v>
      </c>
      <c r="E429" s="246">
        <f>IF(AE429="","",COUNTIF(AE$26:AE429,E$24))</f>
      </c>
      <c r="G429" s="73">
        <f>VLOOKUP($B429,'参加申込一覧表(様式A-3)'!$B$68:$AK$267,G$23,FALSE)</f>
        <v>0</v>
      </c>
      <c r="H429" s="60">
        <f t="shared" si="50"/>
      </c>
      <c r="I429" s="81">
        <f>VLOOKUP($B429,'参加申込一覧表(様式A-3)'!$B$68:$AK$267,I$23,FALSE)</f>
      </c>
      <c r="K429" s="73">
        <f>VLOOKUP($B429,'参加申込一覧表(様式A-3)'!$B$68:$AK$267,K$23,FALSE)</f>
        <v>0</v>
      </c>
      <c r="L429" s="81" t="str">
        <f>VLOOKUP($B429,'参加申込一覧表(様式A-3)'!$B$68:$AK$267,L$23,FALSE)</f>
        <v>・</v>
      </c>
      <c r="M429" s="81" t="str">
        <f>VLOOKUP($B429,'参加申込一覧表(様式A-3)'!$B$68:$AK$267,M$23,FALSE)</f>
        <v>・</v>
      </c>
      <c r="N429" s="81" t="str">
        <f>VLOOKUP($B429,'参加申込一覧表(様式A-3)'!$B$68:$AK$267,N$23,FALSE)</f>
        <v>・</v>
      </c>
      <c r="Q429" s="73">
        <f>VLOOKUP($B429,'参加申込一覧表(様式A-3)'!$B$68:$AK$267,Q$23,FALSE)</f>
      </c>
      <c r="R429" s="81" t="str">
        <f>VLOOKUP($B429,'参加申込一覧表(様式A-3)'!$B$68:$AK$267,R$23,FALSE)</f>
        <v>　</v>
      </c>
      <c r="S429" s="81" t="str">
        <f>VLOOKUP($B429,'参加申込一覧表(様式A-3)'!$B$68:$AK$267,S$23,FALSE)</f>
        <v>　</v>
      </c>
      <c r="U429" s="83">
        <f>'参加申込一覧表(様式A-3)'!J$60</f>
      </c>
      <c r="V429" s="60">
        <v>30</v>
      </c>
      <c r="W429" s="73">
        <f>VLOOKUP($B429,'参加申込一覧表(様式A-3)'!$B$68:$AK$267,W$23,FALSE)</f>
        <v>0</v>
      </c>
      <c r="X429" s="60">
        <f t="shared" si="51"/>
        <v>12</v>
      </c>
      <c r="Y429" s="60">
        <f t="shared" si="52"/>
      </c>
      <c r="AC429" s="60">
        <f t="shared" si="53"/>
        <v>0</v>
      </c>
      <c r="AD429" s="60">
        <f t="shared" si="54"/>
        <v>0</v>
      </c>
      <c r="AE429" s="254">
        <f t="shared" si="56"/>
      </c>
    </row>
    <row r="430" spans="1:31" ht="13.5">
      <c r="A430" s="60">
        <v>405</v>
      </c>
      <c r="B430">
        <f>B427+1</f>
        <v>135</v>
      </c>
      <c r="C430" s="60">
        <f t="shared" si="55"/>
        <v>3</v>
      </c>
      <c r="D430" s="245">
        <f>VLOOKUP($B430,'参加申込一覧表(様式A-3)'!$B$68:$AK$267,D$24,FALSE)</f>
        <v>0</v>
      </c>
      <c r="E430" s="246">
        <f>IF(AE430="","",COUNTIF(AE$26:AE430,E$24))</f>
      </c>
      <c r="G430" s="73">
        <f>VLOOKUP($B430,'参加申込一覧表(様式A-3)'!$B$68:$AK$267,G$24,FALSE)</f>
        <v>0</v>
      </c>
      <c r="H430" s="60">
        <f t="shared" si="50"/>
      </c>
      <c r="I430" s="81">
        <f>VLOOKUP($B430,'参加申込一覧表(様式A-3)'!$B$68:$AK$267,I$24,FALSE)</f>
      </c>
      <c r="K430" s="73">
        <f>VLOOKUP($B430,'参加申込一覧表(様式A-3)'!$B$68:$AK$267,K$24,FALSE)</f>
        <v>0</v>
      </c>
      <c r="L430" s="81" t="str">
        <f>VLOOKUP($B430,'参加申込一覧表(様式A-3)'!$B$68:$AK$267,L$24,FALSE)</f>
        <v>・</v>
      </c>
      <c r="M430" s="81" t="str">
        <f>VLOOKUP($B430,'参加申込一覧表(様式A-3)'!$B$68:$AK$267,M$24,FALSE)</f>
        <v>・</v>
      </c>
      <c r="N430" s="81" t="str">
        <f>VLOOKUP($B430,'参加申込一覧表(様式A-3)'!$B$68:$AK$267,N$24,FALSE)</f>
        <v>・</v>
      </c>
      <c r="Q430" s="73">
        <f>VLOOKUP($B430,'参加申込一覧表(様式A-3)'!$B$68:$AK$267,Q$24,FALSE)</f>
      </c>
      <c r="R430" s="81" t="str">
        <f>VLOOKUP($B430,'参加申込一覧表(様式A-3)'!$B$68:$AK$267,R$24,FALSE)</f>
        <v>　</v>
      </c>
      <c r="S430" s="81" t="str">
        <f>VLOOKUP($B430,'参加申込一覧表(様式A-3)'!$B$68:$AK$267,S$24,FALSE)</f>
        <v>　</v>
      </c>
      <c r="U430" s="83">
        <f>'参加申込一覧表(様式A-3)'!J$60</f>
      </c>
      <c r="V430" s="60">
        <v>30</v>
      </c>
      <c r="W430" s="73">
        <f>VLOOKUP($B430,'参加申込一覧表(様式A-3)'!$B$68:$AK$267,W$24,FALSE)</f>
        <v>0</v>
      </c>
      <c r="X430" s="60">
        <f t="shared" si="51"/>
        <v>12</v>
      </c>
      <c r="Y430" s="60">
        <f t="shared" si="52"/>
      </c>
      <c r="AC430" s="60">
        <f t="shared" si="53"/>
        <v>0</v>
      </c>
      <c r="AD430" s="60">
        <f t="shared" si="54"/>
        <v>0</v>
      </c>
      <c r="AE430" s="254">
        <f t="shared" si="56"/>
      </c>
    </row>
    <row r="431" spans="1:31" ht="13.5">
      <c r="A431" s="60">
        <v>406</v>
      </c>
      <c r="B431">
        <f>B430</f>
        <v>135</v>
      </c>
      <c r="C431" s="60">
        <f t="shared" si="55"/>
        <v>1</v>
      </c>
      <c r="D431" s="245">
        <f>VLOOKUP($B431,'参加申込一覧表(様式A-3)'!$B$68:$AK$267,D$22,FALSE)</f>
        <v>0</v>
      </c>
      <c r="E431" s="246">
        <f>IF(AE431="","",COUNTIF(AE$26:AE431,E$24))</f>
      </c>
      <c r="G431" s="73">
        <f>VLOOKUP($B431,'参加申込一覧表(様式A-3)'!$B$68:$AK$267,G$22,FALSE)</f>
        <v>0</v>
      </c>
      <c r="H431" s="60">
        <f t="shared" si="50"/>
      </c>
      <c r="I431" s="81">
        <f>VLOOKUP($B431,'参加申込一覧表(様式A-3)'!$B$68:$AK$267,I$22,FALSE)</f>
      </c>
      <c r="K431" s="73">
        <f>VLOOKUP($B431,'参加申込一覧表(様式A-3)'!$B$68:$AK$267,K$22,FALSE)</f>
        <v>0</v>
      </c>
      <c r="L431" s="81" t="str">
        <f>VLOOKUP($B431,'参加申込一覧表(様式A-3)'!$B$68:$AK$267,L$22,FALSE)</f>
        <v>・</v>
      </c>
      <c r="M431" s="81" t="str">
        <f>VLOOKUP($B431,'参加申込一覧表(様式A-3)'!$B$68:$AK$267,M$22,FALSE)</f>
        <v>・</v>
      </c>
      <c r="N431" s="81" t="str">
        <f>VLOOKUP($B431,'参加申込一覧表(様式A-3)'!$B$68:$AK$267,N$22,FALSE)</f>
        <v>・</v>
      </c>
      <c r="Q431" s="73">
        <f>VLOOKUP($B431,'参加申込一覧表(様式A-3)'!$B$68:$AK$267,$Q$22,FALSE)</f>
      </c>
      <c r="R431" s="81" t="str">
        <f>VLOOKUP($B431,'参加申込一覧表(様式A-3)'!$B$68:$AK$267,R$22,FALSE)</f>
        <v>　</v>
      </c>
      <c r="S431" s="81" t="str">
        <f>VLOOKUP($B431,'参加申込一覧表(様式A-3)'!$B$68:$AK$267,S$22,FALSE)</f>
        <v>　</v>
      </c>
      <c r="U431" s="83">
        <f>'参加申込一覧表(様式A-3)'!J$60</f>
      </c>
      <c r="V431" s="60">
        <v>30</v>
      </c>
      <c r="W431" s="73">
        <f>VLOOKUP($B431,'参加申込一覧表(様式A-3)'!$B$68:$AK$267,W$22,FALSE)</f>
        <v>0</v>
      </c>
      <c r="X431" s="60">
        <f t="shared" si="51"/>
        <v>12</v>
      </c>
      <c r="Y431" s="60">
        <f t="shared" si="52"/>
      </c>
      <c r="AC431" s="60">
        <f t="shared" si="53"/>
        <v>0</v>
      </c>
      <c r="AD431" s="60">
        <f t="shared" si="54"/>
        <v>0</v>
      </c>
      <c r="AE431" s="254">
        <f t="shared" si="56"/>
      </c>
    </row>
    <row r="432" spans="1:31" ht="13.5">
      <c r="A432" s="60">
        <v>407</v>
      </c>
      <c r="B432">
        <f>B431</f>
        <v>135</v>
      </c>
      <c r="C432" s="60">
        <f t="shared" si="55"/>
        <v>2</v>
      </c>
      <c r="D432" s="245">
        <f>VLOOKUP($B432,'参加申込一覧表(様式A-3)'!$B$68:$AK$267,D$23,FALSE)</f>
        <v>0</v>
      </c>
      <c r="E432" s="246">
        <f>IF(AE432="","",COUNTIF(AE$26:AE432,E$24))</f>
      </c>
      <c r="G432" s="73">
        <f>VLOOKUP($B432,'参加申込一覧表(様式A-3)'!$B$68:$AK$267,G$23,FALSE)</f>
        <v>0</v>
      </c>
      <c r="H432" s="60">
        <f t="shared" si="50"/>
      </c>
      <c r="I432" s="81">
        <f>VLOOKUP($B432,'参加申込一覧表(様式A-3)'!$B$68:$AK$267,I$23,FALSE)</f>
      </c>
      <c r="K432" s="73">
        <f>VLOOKUP($B432,'参加申込一覧表(様式A-3)'!$B$68:$AK$267,K$23,FALSE)</f>
        <v>0</v>
      </c>
      <c r="L432" s="81" t="str">
        <f>VLOOKUP($B432,'参加申込一覧表(様式A-3)'!$B$68:$AK$267,L$23,FALSE)</f>
        <v>・</v>
      </c>
      <c r="M432" s="81" t="str">
        <f>VLOOKUP($B432,'参加申込一覧表(様式A-3)'!$B$68:$AK$267,M$23,FALSE)</f>
        <v>・</v>
      </c>
      <c r="N432" s="81" t="str">
        <f>VLOOKUP($B432,'参加申込一覧表(様式A-3)'!$B$68:$AK$267,N$23,FALSE)</f>
        <v>・</v>
      </c>
      <c r="Q432" s="73">
        <f>VLOOKUP($B432,'参加申込一覧表(様式A-3)'!$B$68:$AK$267,Q$23,FALSE)</f>
      </c>
      <c r="R432" s="81" t="str">
        <f>VLOOKUP($B432,'参加申込一覧表(様式A-3)'!$B$68:$AK$267,R$23,FALSE)</f>
        <v>　</v>
      </c>
      <c r="S432" s="81" t="str">
        <f>VLOOKUP($B432,'参加申込一覧表(様式A-3)'!$B$68:$AK$267,S$23,FALSE)</f>
        <v>　</v>
      </c>
      <c r="U432" s="83">
        <f>'参加申込一覧表(様式A-3)'!J$60</f>
      </c>
      <c r="V432" s="60">
        <v>30</v>
      </c>
      <c r="W432" s="73">
        <f>VLOOKUP($B432,'参加申込一覧表(様式A-3)'!$B$68:$AK$267,W$23,FALSE)</f>
        <v>0</v>
      </c>
      <c r="X432" s="60">
        <f t="shared" si="51"/>
        <v>12</v>
      </c>
      <c r="Y432" s="60">
        <f t="shared" si="52"/>
      </c>
      <c r="AC432" s="60">
        <f t="shared" si="53"/>
        <v>0</v>
      </c>
      <c r="AD432" s="60">
        <f t="shared" si="54"/>
        <v>0</v>
      </c>
      <c r="AE432" s="254">
        <f t="shared" si="56"/>
      </c>
    </row>
    <row r="433" spans="1:31" ht="13.5">
      <c r="A433" s="60">
        <v>408</v>
      </c>
      <c r="B433">
        <f>B430+1</f>
        <v>136</v>
      </c>
      <c r="C433" s="60">
        <f t="shared" si="55"/>
        <v>3</v>
      </c>
      <c r="D433" s="245">
        <f>VLOOKUP($B433,'参加申込一覧表(様式A-3)'!$B$68:$AK$267,D$24,FALSE)</f>
        <v>0</v>
      </c>
      <c r="E433" s="246">
        <f>IF(AE433="","",COUNTIF(AE$26:AE433,E$24))</f>
      </c>
      <c r="G433" s="73">
        <f>VLOOKUP($B433,'参加申込一覧表(様式A-3)'!$B$68:$AK$267,G$24,FALSE)</f>
        <v>0</v>
      </c>
      <c r="H433" s="60">
        <f t="shared" si="50"/>
      </c>
      <c r="I433" s="81">
        <f>VLOOKUP($B433,'参加申込一覧表(様式A-3)'!$B$68:$AK$267,I$24,FALSE)</f>
      </c>
      <c r="K433" s="73">
        <f>VLOOKUP($B433,'参加申込一覧表(様式A-3)'!$B$68:$AK$267,K$24,FALSE)</f>
        <v>0</v>
      </c>
      <c r="L433" s="81" t="str">
        <f>VLOOKUP($B433,'参加申込一覧表(様式A-3)'!$B$68:$AK$267,L$24,FALSE)</f>
        <v>・</v>
      </c>
      <c r="M433" s="81" t="str">
        <f>VLOOKUP($B433,'参加申込一覧表(様式A-3)'!$B$68:$AK$267,M$24,FALSE)</f>
        <v>・</v>
      </c>
      <c r="N433" s="81" t="str">
        <f>VLOOKUP($B433,'参加申込一覧表(様式A-3)'!$B$68:$AK$267,N$24,FALSE)</f>
        <v>・</v>
      </c>
      <c r="Q433" s="73">
        <f>VLOOKUP($B433,'参加申込一覧表(様式A-3)'!$B$68:$AK$267,Q$24,FALSE)</f>
      </c>
      <c r="R433" s="81" t="str">
        <f>VLOOKUP($B433,'参加申込一覧表(様式A-3)'!$B$68:$AK$267,R$24,FALSE)</f>
        <v>　</v>
      </c>
      <c r="S433" s="81" t="str">
        <f>VLOOKUP($B433,'参加申込一覧表(様式A-3)'!$B$68:$AK$267,S$24,FALSE)</f>
        <v>　</v>
      </c>
      <c r="U433" s="83">
        <f>'参加申込一覧表(様式A-3)'!J$60</f>
      </c>
      <c r="V433" s="60">
        <v>30</v>
      </c>
      <c r="W433" s="73">
        <f>VLOOKUP($B433,'参加申込一覧表(様式A-3)'!$B$68:$AK$267,W$24,FALSE)</f>
        <v>0</v>
      </c>
      <c r="X433" s="60">
        <f t="shared" si="51"/>
        <v>12</v>
      </c>
      <c r="Y433" s="60">
        <f t="shared" si="52"/>
      </c>
      <c r="AC433" s="60">
        <f t="shared" si="53"/>
        <v>0</v>
      </c>
      <c r="AD433" s="60">
        <f t="shared" si="54"/>
        <v>0</v>
      </c>
      <c r="AE433" s="254">
        <f t="shared" si="56"/>
      </c>
    </row>
    <row r="434" spans="1:31" ht="13.5">
      <c r="A434" s="60">
        <v>409</v>
      </c>
      <c r="B434">
        <f>B433</f>
        <v>136</v>
      </c>
      <c r="C434" s="60">
        <f t="shared" si="55"/>
        <v>1</v>
      </c>
      <c r="D434" s="245">
        <f>VLOOKUP($B434,'参加申込一覧表(様式A-3)'!$B$68:$AK$267,D$22,FALSE)</f>
        <v>0</v>
      </c>
      <c r="E434" s="246">
        <f>IF(AE434="","",COUNTIF(AE$26:AE434,E$24))</f>
      </c>
      <c r="G434" s="73">
        <f>VLOOKUP($B434,'参加申込一覧表(様式A-3)'!$B$68:$AK$267,G$22,FALSE)</f>
        <v>0</v>
      </c>
      <c r="H434" s="60">
        <f t="shared" si="50"/>
      </c>
      <c r="I434" s="81">
        <f>VLOOKUP($B434,'参加申込一覧表(様式A-3)'!$B$68:$AK$267,I$22,FALSE)</f>
      </c>
      <c r="K434" s="73">
        <f>VLOOKUP($B434,'参加申込一覧表(様式A-3)'!$B$68:$AK$267,K$22,FALSE)</f>
        <v>0</v>
      </c>
      <c r="L434" s="81" t="str">
        <f>VLOOKUP($B434,'参加申込一覧表(様式A-3)'!$B$68:$AK$267,L$22,FALSE)</f>
        <v>・</v>
      </c>
      <c r="M434" s="81" t="str">
        <f>VLOOKUP($B434,'参加申込一覧表(様式A-3)'!$B$68:$AK$267,M$22,FALSE)</f>
        <v>・</v>
      </c>
      <c r="N434" s="81" t="str">
        <f>VLOOKUP($B434,'参加申込一覧表(様式A-3)'!$B$68:$AK$267,N$22,FALSE)</f>
        <v>・</v>
      </c>
      <c r="Q434" s="73">
        <f>VLOOKUP($B434,'参加申込一覧表(様式A-3)'!$B$68:$AK$267,$Q$22,FALSE)</f>
      </c>
      <c r="R434" s="81" t="str">
        <f>VLOOKUP($B434,'参加申込一覧表(様式A-3)'!$B$68:$AK$267,R$22,FALSE)</f>
        <v>　</v>
      </c>
      <c r="S434" s="81" t="str">
        <f>VLOOKUP($B434,'参加申込一覧表(様式A-3)'!$B$68:$AK$267,S$22,FALSE)</f>
        <v>　</v>
      </c>
      <c r="U434" s="83">
        <f>'参加申込一覧表(様式A-3)'!J$60</f>
      </c>
      <c r="V434" s="60">
        <v>30</v>
      </c>
      <c r="W434" s="73">
        <f>VLOOKUP($B434,'参加申込一覧表(様式A-3)'!$B$68:$AK$267,W$22,FALSE)</f>
        <v>0</v>
      </c>
      <c r="X434" s="60">
        <f t="shared" si="51"/>
        <v>12</v>
      </c>
      <c r="Y434" s="60">
        <f t="shared" si="52"/>
      </c>
      <c r="AC434" s="60">
        <f t="shared" si="53"/>
        <v>0</v>
      </c>
      <c r="AD434" s="60">
        <f t="shared" si="54"/>
        <v>0</v>
      </c>
      <c r="AE434" s="254">
        <f t="shared" si="56"/>
      </c>
    </row>
    <row r="435" spans="1:31" ht="13.5">
      <c r="A435" s="60">
        <v>410</v>
      </c>
      <c r="B435">
        <f>B434</f>
        <v>136</v>
      </c>
      <c r="C435" s="60">
        <f t="shared" si="55"/>
        <v>2</v>
      </c>
      <c r="D435" s="245">
        <f>VLOOKUP($B435,'参加申込一覧表(様式A-3)'!$B$68:$AK$267,D$23,FALSE)</f>
        <v>0</v>
      </c>
      <c r="E435" s="246">
        <f>IF(AE435="","",COUNTIF(AE$26:AE435,E$24))</f>
      </c>
      <c r="G435" s="73">
        <f>VLOOKUP($B435,'参加申込一覧表(様式A-3)'!$B$68:$AK$267,G$23,FALSE)</f>
        <v>0</v>
      </c>
      <c r="H435" s="60">
        <f t="shared" si="50"/>
      </c>
      <c r="I435" s="81">
        <f>VLOOKUP($B435,'参加申込一覧表(様式A-3)'!$B$68:$AK$267,I$23,FALSE)</f>
      </c>
      <c r="K435" s="73">
        <f>VLOOKUP($B435,'参加申込一覧表(様式A-3)'!$B$68:$AK$267,K$23,FALSE)</f>
        <v>0</v>
      </c>
      <c r="L435" s="81" t="str">
        <f>VLOOKUP($B435,'参加申込一覧表(様式A-3)'!$B$68:$AK$267,L$23,FALSE)</f>
        <v>・</v>
      </c>
      <c r="M435" s="81" t="str">
        <f>VLOOKUP($B435,'参加申込一覧表(様式A-3)'!$B$68:$AK$267,M$23,FALSE)</f>
        <v>・</v>
      </c>
      <c r="N435" s="81" t="str">
        <f>VLOOKUP($B435,'参加申込一覧表(様式A-3)'!$B$68:$AK$267,N$23,FALSE)</f>
        <v>・</v>
      </c>
      <c r="Q435" s="73">
        <f>VLOOKUP($B435,'参加申込一覧表(様式A-3)'!$B$68:$AK$267,Q$23,FALSE)</f>
      </c>
      <c r="R435" s="81" t="str">
        <f>VLOOKUP($B435,'参加申込一覧表(様式A-3)'!$B$68:$AK$267,R$23,FALSE)</f>
        <v>　</v>
      </c>
      <c r="S435" s="81" t="str">
        <f>VLOOKUP($B435,'参加申込一覧表(様式A-3)'!$B$68:$AK$267,S$23,FALSE)</f>
        <v>　</v>
      </c>
      <c r="U435" s="83">
        <f>'参加申込一覧表(様式A-3)'!J$60</f>
      </c>
      <c r="V435" s="60">
        <v>30</v>
      </c>
      <c r="W435" s="73">
        <f>VLOOKUP($B435,'参加申込一覧表(様式A-3)'!$B$68:$AK$267,W$23,FALSE)</f>
        <v>0</v>
      </c>
      <c r="X435" s="60">
        <f t="shared" si="51"/>
        <v>12</v>
      </c>
      <c r="Y435" s="60">
        <f t="shared" si="52"/>
      </c>
      <c r="AC435" s="60">
        <f t="shared" si="53"/>
        <v>0</v>
      </c>
      <c r="AD435" s="60">
        <f t="shared" si="54"/>
        <v>0</v>
      </c>
      <c r="AE435" s="254">
        <f t="shared" si="56"/>
      </c>
    </row>
    <row r="436" spans="1:31" ht="13.5">
      <c r="A436" s="60">
        <v>411</v>
      </c>
      <c r="B436">
        <f>B433+1</f>
        <v>137</v>
      </c>
      <c r="C436" s="60">
        <f t="shared" si="55"/>
        <v>3</v>
      </c>
      <c r="D436" s="245">
        <f>VLOOKUP($B436,'参加申込一覧表(様式A-3)'!$B$68:$AK$267,D$24,FALSE)</f>
        <v>0</v>
      </c>
      <c r="E436" s="246">
        <f>IF(AE436="","",COUNTIF(AE$26:AE436,E$24))</f>
      </c>
      <c r="G436" s="73">
        <f>VLOOKUP($B436,'参加申込一覧表(様式A-3)'!$B$68:$AK$267,G$24,FALSE)</f>
        <v>0</v>
      </c>
      <c r="H436" s="60">
        <f t="shared" si="50"/>
      </c>
      <c r="I436" s="81">
        <f>VLOOKUP($B436,'参加申込一覧表(様式A-3)'!$B$68:$AK$267,I$24,FALSE)</f>
      </c>
      <c r="K436" s="73">
        <f>VLOOKUP($B436,'参加申込一覧表(様式A-3)'!$B$68:$AK$267,K$24,FALSE)</f>
        <v>0</v>
      </c>
      <c r="L436" s="81" t="str">
        <f>VLOOKUP($B436,'参加申込一覧表(様式A-3)'!$B$68:$AK$267,L$24,FALSE)</f>
        <v>・</v>
      </c>
      <c r="M436" s="81" t="str">
        <f>VLOOKUP($B436,'参加申込一覧表(様式A-3)'!$B$68:$AK$267,M$24,FALSE)</f>
        <v>・</v>
      </c>
      <c r="N436" s="81" t="str">
        <f>VLOOKUP($B436,'参加申込一覧表(様式A-3)'!$B$68:$AK$267,N$24,FALSE)</f>
        <v>・</v>
      </c>
      <c r="Q436" s="73">
        <f>VLOOKUP($B436,'参加申込一覧表(様式A-3)'!$B$68:$AK$267,Q$24,FALSE)</f>
      </c>
      <c r="R436" s="81" t="str">
        <f>VLOOKUP($B436,'参加申込一覧表(様式A-3)'!$B$68:$AK$267,R$24,FALSE)</f>
        <v>　</v>
      </c>
      <c r="S436" s="81" t="str">
        <f>VLOOKUP($B436,'参加申込一覧表(様式A-3)'!$B$68:$AK$267,S$24,FALSE)</f>
        <v>　</v>
      </c>
      <c r="U436" s="83">
        <f>'参加申込一覧表(様式A-3)'!J$60</f>
      </c>
      <c r="V436" s="60">
        <v>30</v>
      </c>
      <c r="W436" s="73">
        <f>VLOOKUP($B436,'参加申込一覧表(様式A-3)'!$B$68:$AK$267,W$24,FALSE)</f>
        <v>0</v>
      </c>
      <c r="X436" s="60">
        <f t="shared" si="51"/>
        <v>12</v>
      </c>
      <c r="Y436" s="60">
        <f t="shared" si="52"/>
      </c>
      <c r="AC436" s="60">
        <f t="shared" si="53"/>
        <v>0</v>
      </c>
      <c r="AD436" s="60">
        <f t="shared" si="54"/>
        <v>0</v>
      </c>
      <c r="AE436" s="254">
        <f t="shared" si="56"/>
      </c>
    </row>
    <row r="437" spans="1:31" ht="13.5">
      <c r="A437" s="60">
        <v>412</v>
      </c>
      <c r="B437">
        <f>B436</f>
        <v>137</v>
      </c>
      <c r="C437" s="60">
        <f t="shared" si="55"/>
        <v>1</v>
      </c>
      <c r="D437" s="245">
        <f>VLOOKUP($B437,'参加申込一覧表(様式A-3)'!$B$68:$AK$267,D$22,FALSE)</f>
        <v>0</v>
      </c>
      <c r="E437" s="246">
        <f>IF(AE437="","",COUNTIF(AE$26:AE437,E$24))</f>
      </c>
      <c r="G437" s="73">
        <f>VLOOKUP($B437,'参加申込一覧表(様式A-3)'!$B$68:$AK$267,G$22,FALSE)</f>
        <v>0</v>
      </c>
      <c r="H437" s="60">
        <f t="shared" si="50"/>
      </c>
      <c r="I437" s="81">
        <f>VLOOKUP($B437,'参加申込一覧表(様式A-3)'!$B$68:$AK$267,I$22,FALSE)</f>
      </c>
      <c r="K437" s="73">
        <f>VLOOKUP($B437,'参加申込一覧表(様式A-3)'!$B$68:$AK$267,K$22,FALSE)</f>
        <v>0</v>
      </c>
      <c r="L437" s="81" t="str">
        <f>VLOOKUP($B437,'参加申込一覧表(様式A-3)'!$B$68:$AK$267,L$22,FALSE)</f>
        <v>・</v>
      </c>
      <c r="M437" s="81" t="str">
        <f>VLOOKUP($B437,'参加申込一覧表(様式A-3)'!$B$68:$AK$267,M$22,FALSE)</f>
        <v>・</v>
      </c>
      <c r="N437" s="81" t="str">
        <f>VLOOKUP($B437,'参加申込一覧表(様式A-3)'!$B$68:$AK$267,N$22,FALSE)</f>
        <v>・</v>
      </c>
      <c r="Q437" s="73">
        <f>VLOOKUP($B437,'参加申込一覧表(様式A-3)'!$B$68:$AK$267,$Q$22,FALSE)</f>
      </c>
      <c r="R437" s="81" t="str">
        <f>VLOOKUP($B437,'参加申込一覧表(様式A-3)'!$B$68:$AK$267,R$22,FALSE)</f>
        <v>　</v>
      </c>
      <c r="S437" s="81" t="str">
        <f>VLOOKUP($B437,'参加申込一覧表(様式A-3)'!$B$68:$AK$267,S$22,FALSE)</f>
        <v>　</v>
      </c>
      <c r="U437" s="83">
        <f>'参加申込一覧表(様式A-3)'!J$60</f>
      </c>
      <c r="V437" s="60">
        <v>30</v>
      </c>
      <c r="W437" s="73">
        <f>VLOOKUP($B437,'参加申込一覧表(様式A-3)'!$B$68:$AK$267,W$22,FALSE)</f>
        <v>0</v>
      </c>
      <c r="X437" s="60">
        <f t="shared" si="51"/>
        <v>12</v>
      </c>
      <c r="Y437" s="60">
        <f t="shared" si="52"/>
      </c>
      <c r="AC437" s="60">
        <f t="shared" si="53"/>
        <v>0</v>
      </c>
      <c r="AD437" s="60">
        <f t="shared" si="54"/>
        <v>0</v>
      </c>
      <c r="AE437" s="254">
        <f t="shared" si="56"/>
      </c>
    </row>
    <row r="438" spans="1:31" ht="13.5">
      <c r="A438" s="60">
        <v>413</v>
      </c>
      <c r="B438">
        <f>B437</f>
        <v>137</v>
      </c>
      <c r="C438" s="60">
        <f t="shared" si="55"/>
        <v>2</v>
      </c>
      <c r="D438" s="245">
        <f>VLOOKUP($B438,'参加申込一覧表(様式A-3)'!$B$68:$AK$267,D$23,FALSE)</f>
        <v>0</v>
      </c>
      <c r="E438" s="246">
        <f>IF(AE438="","",COUNTIF(AE$26:AE438,E$24))</f>
      </c>
      <c r="G438" s="73">
        <f>VLOOKUP($B438,'参加申込一覧表(様式A-3)'!$B$68:$AK$267,G$23,FALSE)</f>
        <v>0</v>
      </c>
      <c r="H438" s="60">
        <f t="shared" si="50"/>
      </c>
      <c r="I438" s="81">
        <f>VLOOKUP($B438,'参加申込一覧表(様式A-3)'!$B$68:$AK$267,I$23,FALSE)</f>
      </c>
      <c r="K438" s="73">
        <f>VLOOKUP($B438,'参加申込一覧表(様式A-3)'!$B$68:$AK$267,K$23,FALSE)</f>
        <v>0</v>
      </c>
      <c r="L438" s="81" t="str">
        <f>VLOOKUP($B438,'参加申込一覧表(様式A-3)'!$B$68:$AK$267,L$23,FALSE)</f>
        <v>・</v>
      </c>
      <c r="M438" s="81" t="str">
        <f>VLOOKUP($B438,'参加申込一覧表(様式A-3)'!$B$68:$AK$267,M$23,FALSE)</f>
        <v>・</v>
      </c>
      <c r="N438" s="81" t="str">
        <f>VLOOKUP($B438,'参加申込一覧表(様式A-3)'!$B$68:$AK$267,N$23,FALSE)</f>
        <v>・</v>
      </c>
      <c r="Q438" s="73">
        <f>VLOOKUP($B438,'参加申込一覧表(様式A-3)'!$B$68:$AK$267,Q$23,FALSE)</f>
      </c>
      <c r="R438" s="81" t="str">
        <f>VLOOKUP($B438,'参加申込一覧表(様式A-3)'!$B$68:$AK$267,R$23,FALSE)</f>
        <v>　</v>
      </c>
      <c r="S438" s="81" t="str">
        <f>VLOOKUP($B438,'参加申込一覧表(様式A-3)'!$B$68:$AK$267,S$23,FALSE)</f>
        <v>　</v>
      </c>
      <c r="U438" s="83">
        <f>'参加申込一覧表(様式A-3)'!J$60</f>
      </c>
      <c r="V438" s="60">
        <v>30</v>
      </c>
      <c r="W438" s="73">
        <f>VLOOKUP($B438,'参加申込一覧表(様式A-3)'!$B$68:$AK$267,W$23,FALSE)</f>
        <v>0</v>
      </c>
      <c r="X438" s="60">
        <f t="shared" si="51"/>
        <v>12</v>
      </c>
      <c r="Y438" s="60">
        <f t="shared" si="52"/>
      </c>
      <c r="AC438" s="60">
        <f t="shared" si="53"/>
        <v>0</v>
      </c>
      <c r="AD438" s="60">
        <f t="shared" si="54"/>
        <v>0</v>
      </c>
      <c r="AE438" s="254">
        <f t="shared" si="56"/>
      </c>
    </row>
    <row r="439" spans="1:31" ht="13.5">
      <c r="A439" s="60">
        <v>414</v>
      </c>
      <c r="B439">
        <f>B436+1</f>
        <v>138</v>
      </c>
      <c r="C439" s="60">
        <f t="shared" si="55"/>
        <v>3</v>
      </c>
      <c r="D439" s="245">
        <f>VLOOKUP($B439,'参加申込一覧表(様式A-3)'!$B$68:$AK$267,D$24,FALSE)</f>
        <v>0</v>
      </c>
      <c r="E439" s="246">
        <f>IF(AE439="","",COUNTIF(AE$26:AE439,E$24))</f>
      </c>
      <c r="G439" s="73">
        <f>VLOOKUP($B439,'参加申込一覧表(様式A-3)'!$B$68:$AK$267,G$24,FALSE)</f>
        <v>0</v>
      </c>
      <c r="H439" s="60">
        <f t="shared" si="50"/>
      </c>
      <c r="I439" s="81">
        <f>VLOOKUP($B439,'参加申込一覧表(様式A-3)'!$B$68:$AK$267,I$24,FALSE)</f>
      </c>
      <c r="K439" s="73">
        <f>VLOOKUP($B439,'参加申込一覧表(様式A-3)'!$B$68:$AK$267,K$24,FALSE)</f>
        <v>0</v>
      </c>
      <c r="L439" s="81" t="str">
        <f>VLOOKUP($B439,'参加申込一覧表(様式A-3)'!$B$68:$AK$267,L$24,FALSE)</f>
        <v>・</v>
      </c>
      <c r="M439" s="81" t="str">
        <f>VLOOKUP($B439,'参加申込一覧表(様式A-3)'!$B$68:$AK$267,M$24,FALSE)</f>
        <v>・</v>
      </c>
      <c r="N439" s="81" t="str">
        <f>VLOOKUP($B439,'参加申込一覧表(様式A-3)'!$B$68:$AK$267,N$24,FALSE)</f>
        <v>・</v>
      </c>
      <c r="Q439" s="73">
        <f>VLOOKUP($B439,'参加申込一覧表(様式A-3)'!$B$68:$AK$267,Q$24,FALSE)</f>
      </c>
      <c r="R439" s="81" t="str">
        <f>VLOOKUP($B439,'参加申込一覧表(様式A-3)'!$B$68:$AK$267,R$24,FALSE)</f>
        <v>　</v>
      </c>
      <c r="S439" s="81" t="str">
        <f>VLOOKUP($B439,'参加申込一覧表(様式A-3)'!$B$68:$AK$267,S$24,FALSE)</f>
        <v>　</v>
      </c>
      <c r="U439" s="83">
        <f>'参加申込一覧表(様式A-3)'!J$60</f>
      </c>
      <c r="V439" s="60">
        <v>30</v>
      </c>
      <c r="W439" s="73">
        <f>VLOOKUP($B439,'参加申込一覧表(様式A-3)'!$B$68:$AK$267,W$24,FALSE)</f>
        <v>0</v>
      </c>
      <c r="X439" s="60">
        <f t="shared" si="51"/>
        <v>12</v>
      </c>
      <c r="Y439" s="60">
        <f t="shared" si="52"/>
      </c>
      <c r="AC439" s="60">
        <f t="shared" si="53"/>
        <v>0</v>
      </c>
      <c r="AD439" s="60">
        <f t="shared" si="54"/>
        <v>0</v>
      </c>
      <c r="AE439" s="254">
        <f t="shared" si="56"/>
      </c>
    </row>
    <row r="440" spans="1:31" ht="13.5">
      <c r="A440" s="60">
        <v>415</v>
      </c>
      <c r="B440">
        <f>B439</f>
        <v>138</v>
      </c>
      <c r="C440" s="60">
        <f t="shared" si="55"/>
        <v>1</v>
      </c>
      <c r="D440" s="245">
        <f>VLOOKUP($B440,'参加申込一覧表(様式A-3)'!$B$68:$AK$267,D$22,FALSE)</f>
        <v>0</v>
      </c>
      <c r="E440" s="246">
        <f>IF(AE440="","",COUNTIF(AE$26:AE440,E$24))</f>
      </c>
      <c r="G440" s="73">
        <f>VLOOKUP($B440,'参加申込一覧表(様式A-3)'!$B$68:$AK$267,G$22,FALSE)</f>
        <v>0</v>
      </c>
      <c r="H440" s="60">
        <f t="shared" si="50"/>
      </c>
      <c r="I440" s="81">
        <f>VLOOKUP($B440,'参加申込一覧表(様式A-3)'!$B$68:$AK$267,I$22,FALSE)</f>
      </c>
      <c r="K440" s="73">
        <f>VLOOKUP($B440,'参加申込一覧表(様式A-3)'!$B$68:$AK$267,K$22,FALSE)</f>
        <v>0</v>
      </c>
      <c r="L440" s="81" t="str">
        <f>VLOOKUP($B440,'参加申込一覧表(様式A-3)'!$B$68:$AK$267,L$22,FALSE)</f>
        <v>・</v>
      </c>
      <c r="M440" s="81" t="str">
        <f>VLOOKUP($B440,'参加申込一覧表(様式A-3)'!$B$68:$AK$267,M$22,FALSE)</f>
        <v>・</v>
      </c>
      <c r="N440" s="81" t="str">
        <f>VLOOKUP($B440,'参加申込一覧表(様式A-3)'!$B$68:$AK$267,N$22,FALSE)</f>
        <v>・</v>
      </c>
      <c r="Q440" s="73">
        <f>VLOOKUP($B440,'参加申込一覧表(様式A-3)'!$B$68:$AK$267,$Q$22,FALSE)</f>
      </c>
      <c r="R440" s="81" t="str">
        <f>VLOOKUP($B440,'参加申込一覧表(様式A-3)'!$B$68:$AK$267,R$22,FALSE)</f>
        <v>　</v>
      </c>
      <c r="S440" s="81" t="str">
        <f>VLOOKUP($B440,'参加申込一覧表(様式A-3)'!$B$68:$AK$267,S$22,FALSE)</f>
        <v>　</v>
      </c>
      <c r="U440" s="83">
        <f>'参加申込一覧表(様式A-3)'!J$60</f>
      </c>
      <c r="V440" s="60">
        <v>30</v>
      </c>
      <c r="W440" s="73">
        <f>VLOOKUP($B440,'参加申込一覧表(様式A-3)'!$B$68:$AK$267,W$22,FALSE)</f>
        <v>0</v>
      </c>
      <c r="X440" s="60">
        <f t="shared" si="51"/>
        <v>12</v>
      </c>
      <c r="Y440" s="60">
        <f t="shared" si="52"/>
      </c>
      <c r="AC440" s="60">
        <f t="shared" si="53"/>
        <v>0</v>
      </c>
      <c r="AD440" s="60">
        <f t="shared" si="54"/>
        <v>0</v>
      </c>
      <c r="AE440" s="254">
        <f t="shared" si="56"/>
      </c>
    </row>
    <row r="441" spans="1:31" ht="13.5">
      <c r="A441" s="60">
        <v>416</v>
      </c>
      <c r="B441">
        <f>B440</f>
        <v>138</v>
      </c>
      <c r="C441" s="60">
        <f t="shared" si="55"/>
        <v>2</v>
      </c>
      <c r="D441" s="245">
        <f>VLOOKUP($B441,'参加申込一覧表(様式A-3)'!$B$68:$AK$267,D$23,FALSE)</f>
        <v>0</v>
      </c>
      <c r="E441" s="246">
        <f>IF(AE441="","",COUNTIF(AE$26:AE441,E$24))</f>
      </c>
      <c r="G441" s="73">
        <f>VLOOKUP($B441,'参加申込一覧表(様式A-3)'!$B$68:$AK$267,G$23,FALSE)</f>
        <v>0</v>
      </c>
      <c r="H441" s="60">
        <f t="shared" si="50"/>
      </c>
      <c r="I441" s="81">
        <f>VLOOKUP($B441,'参加申込一覧表(様式A-3)'!$B$68:$AK$267,I$23,FALSE)</f>
      </c>
      <c r="K441" s="73">
        <f>VLOOKUP($B441,'参加申込一覧表(様式A-3)'!$B$68:$AK$267,K$23,FALSE)</f>
        <v>0</v>
      </c>
      <c r="L441" s="81" t="str">
        <f>VLOOKUP($B441,'参加申込一覧表(様式A-3)'!$B$68:$AK$267,L$23,FALSE)</f>
        <v>・</v>
      </c>
      <c r="M441" s="81" t="str">
        <f>VLOOKUP($B441,'参加申込一覧表(様式A-3)'!$B$68:$AK$267,M$23,FALSE)</f>
        <v>・</v>
      </c>
      <c r="N441" s="81" t="str">
        <f>VLOOKUP($B441,'参加申込一覧表(様式A-3)'!$B$68:$AK$267,N$23,FALSE)</f>
        <v>・</v>
      </c>
      <c r="Q441" s="73">
        <f>VLOOKUP($B441,'参加申込一覧表(様式A-3)'!$B$68:$AK$267,Q$23,FALSE)</f>
      </c>
      <c r="R441" s="81" t="str">
        <f>VLOOKUP($B441,'参加申込一覧表(様式A-3)'!$B$68:$AK$267,R$23,FALSE)</f>
        <v>　</v>
      </c>
      <c r="S441" s="81" t="str">
        <f>VLOOKUP($B441,'参加申込一覧表(様式A-3)'!$B$68:$AK$267,S$23,FALSE)</f>
        <v>　</v>
      </c>
      <c r="U441" s="83">
        <f>'参加申込一覧表(様式A-3)'!J$60</f>
      </c>
      <c r="V441" s="60">
        <v>30</v>
      </c>
      <c r="W441" s="73">
        <f>VLOOKUP($B441,'参加申込一覧表(様式A-3)'!$B$68:$AK$267,W$23,FALSE)</f>
        <v>0</v>
      </c>
      <c r="X441" s="60">
        <f t="shared" si="51"/>
        <v>12</v>
      </c>
      <c r="Y441" s="60">
        <f t="shared" si="52"/>
      </c>
      <c r="AC441" s="60">
        <f t="shared" si="53"/>
        <v>0</v>
      </c>
      <c r="AD441" s="60">
        <f t="shared" si="54"/>
        <v>0</v>
      </c>
      <c r="AE441" s="254">
        <f t="shared" si="56"/>
      </c>
    </row>
    <row r="442" spans="1:31" ht="13.5">
      <c r="A442" s="60">
        <v>417</v>
      </c>
      <c r="B442">
        <f>B439+1</f>
        <v>139</v>
      </c>
      <c r="C442" s="60">
        <f t="shared" si="55"/>
        <v>3</v>
      </c>
      <c r="D442" s="245">
        <f>VLOOKUP($B442,'参加申込一覧表(様式A-3)'!$B$68:$AK$267,D$24,FALSE)</f>
        <v>0</v>
      </c>
      <c r="E442" s="246">
        <f>IF(AE442="","",COUNTIF(AE$26:AE442,E$24))</f>
      </c>
      <c r="G442" s="73">
        <f>VLOOKUP($B442,'参加申込一覧表(様式A-3)'!$B$68:$AK$267,G$24,FALSE)</f>
        <v>0</v>
      </c>
      <c r="H442" s="60">
        <f t="shared" si="50"/>
      </c>
      <c r="I442" s="81">
        <f>VLOOKUP($B442,'参加申込一覧表(様式A-3)'!$B$68:$AK$267,I$24,FALSE)</f>
      </c>
      <c r="K442" s="73">
        <f>VLOOKUP($B442,'参加申込一覧表(様式A-3)'!$B$68:$AK$267,K$24,FALSE)</f>
        <v>0</v>
      </c>
      <c r="L442" s="81" t="str">
        <f>VLOOKUP($B442,'参加申込一覧表(様式A-3)'!$B$68:$AK$267,L$24,FALSE)</f>
        <v>・</v>
      </c>
      <c r="M442" s="81" t="str">
        <f>VLOOKUP($B442,'参加申込一覧表(様式A-3)'!$B$68:$AK$267,M$24,FALSE)</f>
        <v>・</v>
      </c>
      <c r="N442" s="81" t="str">
        <f>VLOOKUP($B442,'参加申込一覧表(様式A-3)'!$B$68:$AK$267,N$24,FALSE)</f>
        <v>・</v>
      </c>
      <c r="Q442" s="73">
        <f>VLOOKUP($B442,'参加申込一覧表(様式A-3)'!$B$68:$AK$267,Q$24,FALSE)</f>
      </c>
      <c r="R442" s="81" t="str">
        <f>VLOOKUP($B442,'参加申込一覧表(様式A-3)'!$B$68:$AK$267,R$24,FALSE)</f>
        <v>　</v>
      </c>
      <c r="S442" s="81" t="str">
        <f>VLOOKUP($B442,'参加申込一覧表(様式A-3)'!$B$68:$AK$267,S$24,FALSE)</f>
        <v>　</v>
      </c>
      <c r="U442" s="83">
        <f>'参加申込一覧表(様式A-3)'!J$60</f>
      </c>
      <c r="V442" s="60">
        <v>30</v>
      </c>
      <c r="W442" s="73">
        <f>VLOOKUP($B442,'参加申込一覧表(様式A-3)'!$B$68:$AK$267,W$24,FALSE)</f>
        <v>0</v>
      </c>
      <c r="X442" s="60">
        <f t="shared" si="51"/>
        <v>12</v>
      </c>
      <c r="Y442" s="60">
        <f t="shared" si="52"/>
      </c>
      <c r="AC442" s="60">
        <f t="shared" si="53"/>
        <v>0</v>
      </c>
      <c r="AD442" s="60">
        <f t="shared" si="54"/>
        <v>0</v>
      </c>
      <c r="AE442" s="254">
        <f t="shared" si="56"/>
      </c>
    </row>
    <row r="443" spans="1:31" ht="13.5">
      <c r="A443" s="60">
        <v>418</v>
      </c>
      <c r="B443">
        <f>B442</f>
        <v>139</v>
      </c>
      <c r="C443" s="60">
        <f t="shared" si="55"/>
        <v>1</v>
      </c>
      <c r="D443" s="245">
        <f>VLOOKUP($B443,'参加申込一覧表(様式A-3)'!$B$68:$AK$267,D$22,FALSE)</f>
        <v>0</v>
      </c>
      <c r="E443" s="246">
        <f>IF(AE443="","",COUNTIF(AE$26:AE443,E$24))</f>
      </c>
      <c r="G443" s="73">
        <f>VLOOKUP($B443,'参加申込一覧表(様式A-3)'!$B$68:$AK$267,G$22,FALSE)</f>
        <v>0</v>
      </c>
      <c r="H443" s="60">
        <f t="shared" si="50"/>
      </c>
      <c r="I443" s="81">
        <f>VLOOKUP($B443,'参加申込一覧表(様式A-3)'!$B$68:$AK$267,I$22,FALSE)</f>
      </c>
      <c r="K443" s="73">
        <f>VLOOKUP($B443,'参加申込一覧表(様式A-3)'!$B$68:$AK$267,K$22,FALSE)</f>
        <v>0</v>
      </c>
      <c r="L443" s="81" t="str">
        <f>VLOOKUP($B443,'参加申込一覧表(様式A-3)'!$B$68:$AK$267,L$22,FALSE)</f>
        <v>・</v>
      </c>
      <c r="M443" s="81" t="str">
        <f>VLOOKUP($B443,'参加申込一覧表(様式A-3)'!$B$68:$AK$267,M$22,FALSE)</f>
        <v>・</v>
      </c>
      <c r="N443" s="81" t="str">
        <f>VLOOKUP($B443,'参加申込一覧表(様式A-3)'!$B$68:$AK$267,N$22,FALSE)</f>
        <v>・</v>
      </c>
      <c r="Q443" s="73">
        <f>VLOOKUP($B443,'参加申込一覧表(様式A-3)'!$B$68:$AK$267,$Q$22,FALSE)</f>
      </c>
      <c r="R443" s="81" t="str">
        <f>VLOOKUP($B443,'参加申込一覧表(様式A-3)'!$B$68:$AK$267,R$22,FALSE)</f>
        <v>　</v>
      </c>
      <c r="S443" s="81" t="str">
        <f>VLOOKUP($B443,'参加申込一覧表(様式A-3)'!$B$68:$AK$267,S$22,FALSE)</f>
        <v>　</v>
      </c>
      <c r="U443" s="83">
        <f>'参加申込一覧表(様式A-3)'!J$60</f>
      </c>
      <c r="V443" s="60">
        <v>30</v>
      </c>
      <c r="W443" s="73">
        <f>VLOOKUP($B443,'参加申込一覧表(様式A-3)'!$B$68:$AK$267,W$22,FALSE)</f>
        <v>0</v>
      </c>
      <c r="X443" s="60">
        <f t="shared" si="51"/>
        <v>12</v>
      </c>
      <c r="Y443" s="60">
        <f t="shared" si="52"/>
      </c>
      <c r="AC443" s="60">
        <f t="shared" si="53"/>
        <v>0</v>
      </c>
      <c r="AD443" s="60">
        <f t="shared" si="54"/>
        <v>0</v>
      </c>
      <c r="AE443" s="254">
        <f t="shared" si="56"/>
      </c>
    </row>
    <row r="444" spans="1:31" ht="13.5">
      <c r="A444" s="60">
        <v>419</v>
      </c>
      <c r="B444">
        <f>B443</f>
        <v>139</v>
      </c>
      <c r="C444" s="60">
        <f t="shared" si="55"/>
        <v>2</v>
      </c>
      <c r="D444" s="245">
        <f>VLOOKUP($B444,'参加申込一覧表(様式A-3)'!$B$68:$AK$267,D$23,FALSE)</f>
        <v>0</v>
      </c>
      <c r="E444" s="246">
        <f>IF(AE444="","",COUNTIF(AE$26:AE444,E$24))</f>
      </c>
      <c r="G444" s="73">
        <f>VLOOKUP($B444,'参加申込一覧表(様式A-3)'!$B$68:$AK$267,G$23,FALSE)</f>
        <v>0</v>
      </c>
      <c r="H444" s="60">
        <f t="shared" si="50"/>
      </c>
      <c r="I444" s="81">
        <f>VLOOKUP($B444,'参加申込一覧表(様式A-3)'!$B$68:$AK$267,I$23,FALSE)</f>
      </c>
      <c r="K444" s="73">
        <f>VLOOKUP($B444,'参加申込一覧表(様式A-3)'!$B$68:$AK$267,K$23,FALSE)</f>
        <v>0</v>
      </c>
      <c r="L444" s="81" t="str">
        <f>VLOOKUP($B444,'参加申込一覧表(様式A-3)'!$B$68:$AK$267,L$23,FALSE)</f>
        <v>・</v>
      </c>
      <c r="M444" s="81" t="str">
        <f>VLOOKUP($B444,'参加申込一覧表(様式A-3)'!$B$68:$AK$267,M$23,FALSE)</f>
        <v>・</v>
      </c>
      <c r="N444" s="81" t="str">
        <f>VLOOKUP($B444,'参加申込一覧表(様式A-3)'!$B$68:$AK$267,N$23,FALSE)</f>
        <v>・</v>
      </c>
      <c r="Q444" s="73">
        <f>VLOOKUP($B444,'参加申込一覧表(様式A-3)'!$B$68:$AK$267,Q$23,FALSE)</f>
      </c>
      <c r="R444" s="81" t="str">
        <f>VLOOKUP($B444,'参加申込一覧表(様式A-3)'!$B$68:$AK$267,R$23,FALSE)</f>
        <v>　</v>
      </c>
      <c r="S444" s="81" t="str">
        <f>VLOOKUP($B444,'参加申込一覧表(様式A-3)'!$B$68:$AK$267,S$23,FALSE)</f>
        <v>　</v>
      </c>
      <c r="U444" s="83">
        <f>'参加申込一覧表(様式A-3)'!J$60</f>
      </c>
      <c r="V444" s="60">
        <v>30</v>
      </c>
      <c r="W444" s="73">
        <f>VLOOKUP($B444,'参加申込一覧表(様式A-3)'!$B$68:$AK$267,W$23,FALSE)</f>
        <v>0</v>
      </c>
      <c r="X444" s="60">
        <f t="shared" si="51"/>
        <v>12</v>
      </c>
      <c r="Y444" s="60">
        <f t="shared" si="52"/>
      </c>
      <c r="AC444" s="60">
        <f t="shared" si="53"/>
        <v>0</v>
      </c>
      <c r="AD444" s="60">
        <f t="shared" si="54"/>
        <v>0</v>
      </c>
      <c r="AE444" s="254">
        <f t="shared" si="56"/>
      </c>
    </row>
    <row r="445" spans="1:31" ht="13.5">
      <c r="A445" s="60">
        <v>420</v>
      </c>
      <c r="B445">
        <f>B442+1</f>
        <v>140</v>
      </c>
      <c r="C445" s="60">
        <f t="shared" si="55"/>
        <v>3</v>
      </c>
      <c r="D445" s="245">
        <f>VLOOKUP($B445,'参加申込一覧表(様式A-3)'!$B$68:$AK$267,D$24,FALSE)</f>
        <v>0</v>
      </c>
      <c r="E445" s="246">
        <f>IF(AE445="","",COUNTIF(AE$26:AE445,E$24))</f>
      </c>
      <c r="G445" s="73">
        <f>VLOOKUP($B445,'参加申込一覧表(様式A-3)'!$B$68:$AK$267,G$24,FALSE)</f>
        <v>0</v>
      </c>
      <c r="H445" s="60">
        <f t="shared" si="50"/>
      </c>
      <c r="I445" s="81">
        <f>VLOOKUP($B445,'参加申込一覧表(様式A-3)'!$B$68:$AK$267,I$24,FALSE)</f>
      </c>
      <c r="K445" s="73">
        <f>VLOOKUP($B445,'参加申込一覧表(様式A-3)'!$B$68:$AK$267,K$24,FALSE)</f>
        <v>0</v>
      </c>
      <c r="L445" s="81" t="str">
        <f>VLOOKUP($B445,'参加申込一覧表(様式A-3)'!$B$68:$AK$267,L$24,FALSE)</f>
        <v>・</v>
      </c>
      <c r="M445" s="81" t="str">
        <f>VLOOKUP($B445,'参加申込一覧表(様式A-3)'!$B$68:$AK$267,M$24,FALSE)</f>
        <v>・</v>
      </c>
      <c r="N445" s="81" t="str">
        <f>VLOOKUP($B445,'参加申込一覧表(様式A-3)'!$B$68:$AK$267,N$24,FALSE)</f>
        <v>・</v>
      </c>
      <c r="Q445" s="73">
        <f>VLOOKUP($B445,'参加申込一覧表(様式A-3)'!$B$68:$AK$267,Q$24,FALSE)</f>
      </c>
      <c r="R445" s="81" t="str">
        <f>VLOOKUP($B445,'参加申込一覧表(様式A-3)'!$B$68:$AK$267,R$24,FALSE)</f>
        <v>　</v>
      </c>
      <c r="S445" s="81" t="str">
        <f>VLOOKUP($B445,'参加申込一覧表(様式A-3)'!$B$68:$AK$267,S$24,FALSE)</f>
        <v>　</v>
      </c>
      <c r="U445" s="83">
        <f>'参加申込一覧表(様式A-3)'!J$60</f>
      </c>
      <c r="V445" s="60">
        <v>30</v>
      </c>
      <c r="W445" s="73">
        <f>VLOOKUP($B445,'参加申込一覧表(様式A-3)'!$B$68:$AK$267,W$24,FALSE)</f>
        <v>0</v>
      </c>
      <c r="X445" s="60">
        <f t="shared" si="51"/>
        <v>12</v>
      </c>
      <c r="Y445" s="60">
        <f t="shared" si="52"/>
      </c>
      <c r="AC445" s="60">
        <f t="shared" si="53"/>
        <v>0</v>
      </c>
      <c r="AD445" s="60">
        <f t="shared" si="54"/>
        <v>0</v>
      </c>
      <c r="AE445" s="254">
        <f t="shared" si="56"/>
      </c>
    </row>
    <row r="446" spans="1:31" ht="13.5">
      <c r="A446" s="60">
        <v>421</v>
      </c>
      <c r="B446">
        <f>B445</f>
        <v>140</v>
      </c>
      <c r="C446" s="60">
        <f t="shared" si="55"/>
        <v>1</v>
      </c>
      <c r="D446" s="245">
        <f>VLOOKUP($B446,'参加申込一覧表(様式A-3)'!$B$68:$AK$267,D$22,FALSE)</f>
        <v>0</v>
      </c>
      <c r="E446" s="246">
        <f>IF(AE446="","",COUNTIF(AE$26:AE446,E$24))</f>
      </c>
      <c r="G446" s="73">
        <f>VLOOKUP($B446,'参加申込一覧表(様式A-3)'!$B$68:$AK$267,G$22,FALSE)</f>
        <v>0</v>
      </c>
      <c r="H446" s="60">
        <f t="shared" si="50"/>
      </c>
      <c r="I446" s="81">
        <f>VLOOKUP($B446,'参加申込一覧表(様式A-3)'!$B$68:$AK$267,I$22,FALSE)</f>
      </c>
      <c r="K446" s="73">
        <f>VLOOKUP($B446,'参加申込一覧表(様式A-3)'!$B$68:$AK$267,K$22,FALSE)</f>
        <v>0</v>
      </c>
      <c r="L446" s="81" t="str">
        <f>VLOOKUP($B446,'参加申込一覧表(様式A-3)'!$B$68:$AK$267,L$22,FALSE)</f>
        <v>・</v>
      </c>
      <c r="M446" s="81" t="str">
        <f>VLOOKUP($B446,'参加申込一覧表(様式A-3)'!$B$68:$AK$267,M$22,FALSE)</f>
        <v>・</v>
      </c>
      <c r="N446" s="81" t="str">
        <f>VLOOKUP($B446,'参加申込一覧表(様式A-3)'!$B$68:$AK$267,N$22,FALSE)</f>
        <v>・</v>
      </c>
      <c r="Q446" s="73">
        <f>VLOOKUP($B446,'参加申込一覧表(様式A-3)'!$B$68:$AK$267,$Q$22,FALSE)</f>
      </c>
      <c r="R446" s="81" t="str">
        <f>VLOOKUP($B446,'参加申込一覧表(様式A-3)'!$B$68:$AK$267,R$22,FALSE)</f>
        <v>　</v>
      </c>
      <c r="S446" s="81" t="str">
        <f>VLOOKUP($B446,'参加申込一覧表(様式A-3)'!$B$68:$AK$267,S$22,FALSE)</f>
        <v>　</v>
      </c>
      <c r="U446" s="83">
        <f>'参加申込一覧表(様式A-3)'!J$60</f>
      </c>
      <c r="V446" s="60">
        <v>30</v>
      </c>
      <c r="W446" s="73">
        <f>VLOOKUP($B446,'参加申込一覧表(様式A-3)'!$B$68:$AK$267,W$22,FALSE)</f>
        <v>0</v>
      </c>
      <c r="X446" s="60">
        <f t="shared" si="51"/>
        <v>12</v>
      </c>
      <c r="Y446" s="60">
        <f t="shared" si="52"/>
      </c>
      <c r="AC446" s="60">
        <f t="shared" si="53"/>
        <v>0</v>
      </c>
      <c r="AD446" s="60">
        <f t="shared" si="54"/>
        <v>0</v>
      </c>
      <c r="AE446" s="254">
        <f t="shared" si="56"/>
      </c>
    </row>
    <row r="447" spans="1:31" ht="13.5">
      <c r="A447" s="60">
        <v>422</v>
      </c>
      <c r="B447">
        <f>B446</f>
        <v>140</v>
      </c>
      <c r="C447" s="60">
        <f t="shared" si="55"/>
        <v>2</v>
      </c>
      <c r="D447" s="245">
        <f>VLOOKUP($B447,'参加申込一覧表(様式A-3)'!$B$68:$AK$267,D$23,FALSE)</f>
        <v>0</v>
      </c>
      <c r="E447" s="246">
        <f>IF(AE447="","",COUNTIF(AE$26:AE447,E$24))</f>
      </c>
      <c r="G447" s="73">
        <f>VLOOKUP($B447,'参加申込一覧表(様式A-3)'!$B$68:$AK$267,G$23,FALSE)</f>
        <v>0</v>
      </c>
      <c r="H447" s="60">
        <f t="shared" si="50"/>
      </c>
      <c r="I447" s="81">
        <f>VLOOKUP($B447,'参加申込一覧表(様式A-3)'!$B$68:$AK$267,I$23,FALSE)</f>
      </c>
      <c r="K447" s="73">
        <f>VLOOKUP($B447,'参加申込一覧表(様式A-3)'!$B$68:$AK$267,K$23,FALSE)</f>
        <v>0</v>
      </c>
      <c r="L447" s="81" t="str">
        <f>VLOOKUP($B447,'参加申込一覧表(様式A-3)'!$B$68:$AK$267,L$23,FALSE)</f>
        <v>・</v>
      </c>
      <c r="M447" s="81" t="str">
        <f>VLOOKUP($B447,'参加申込一覧表(様式A-3)'!$B$68:$AK$267,M$23,FALSE)</f>
        <v>・</v>
      </c>
      <c r="N447" s="81" t="str">
        <f>VLOOKUP($B447,'参加申込一覧表(様式A-3)'!$B$68:$AK$267,N$23,FALSE)</f>
        <v>・</v>
      </c>
      <c r="Q447" s="73">
        <f>VLOOKUP($B447,'参加申込一覧表(様式A-3)'!$B$68:$AK$267,Q$23,FALSE)</f>
      </c>
      <c r="R447" s="81" t="str">
        <f>VLOOKUP($B447,'参加申込一覧表(様式A-3)'!$B$68:$AK$267,R$23,FALSE)</f>
        <v>　</v>
      </c>
      <c r="S447" s="81" t="str">
        <f>VLOOKUP($B447,'参加申込一覧表(様式A-3)'!$B$68:$AK$267,S$23,FALSE)</f>
        <v>　</v>
      </c>
      <c r="U447" s="83">
        <f>'参加申込一覧表(様式A-3)'!J$60</f>
      </c>
      <c r="V447" s="60">
        <v>30</v>
      </c>
      <c r="W447" s="73">
        <f>VLOOKUP($B447,'参加申込一覧表(様式A-3)'!$B$68:$AK$267,W$23,FALSE)</f>
        <v>0</v>
      </c>
      <c r="X447" s="60">
        <f t="shared" si="51"/>
        <v>12</v>
      </c>
      <c r="Y447" s="60">
        <f t="shared" si="52"/>
      </c>
      <c r="AC447" s="60">
        <f t="shared" si="53"/>
        <v>0</v>
      </c>
      <c r="AD447" s="60">
        <f t="shared" si="54"/>
        <v>0</v>
      </c>
      <c r="AE447" s="254">
        <f t="shared" si="56"/>
      </c>
    </row>
    <row r="448" spans="1:31" ht="13.5">
      <c r="A448" s="60">
        <v>423</v>
      </c>
      <c r="B448">
        <f>B445+1</f>
        <v>141</v>
      </c>
      <c r="C448" s="60">
        <f t="shared" si="55"/>
        <v>3</v>
      </c>
      <c r="D448" s="245">
        <f>VLOOKUP($B448,'参加申込一覧表(様式A-3)'!$B$68:$AK$267,D$24,FALSE)</f>
        <v>0</v>
      </c>
      <c r="E448" s="246">
        <f>IF(AE448="","",COUNTIF(AE$26:AE448,E$24))</f>
      </c>
      <c r="G448" s="73">
        <f>VLOOKUP($B448,'参加申込一覧表(様式A-3)'!$B$68:$AK$267,G$24,FALSE)</f>
        <v>0</v>
      </c>
      <c r="H448" s="60">
        <f t="shared" si="50"/>
      </c>
      <c r="I448" s="81">
        <f>VLOOKUP($B448,'参加申込一覧表(様式A-3)'!$B$68:$AK$267,I$24,FALSE)</f>
      </c>
      <c r="K448" s="73">
        <f>VLOOKUP($B448,'参加申込一覧表(様式A-3)'!$B$68:$AK$267,K$24,FALSE)</f>
        <v>0</v>
      </c>
      <c r="L448" s="81" t="str">
        <f>VLOOKUP($B448,'参加申込一覧表(様式A-3)'!$B$68:$AK$267,L$24,FALSE)</f>
        <v>・</v>
      </c>
      <c r="M448" s="81" t="str">
        <f>VLOOKUP($B448,'参加申込一覧表(様式A-3)'!$B$68:$AK$267,M$24,FALSE)</f>
        <v>・</v>
      </c>
      <c r="N448" s="81" t="str">
        <f>VLOOKUP($B448,'参加申込一覧表(様式A-3)'!$B$68:$AK$267,N$24,FALSE)</f>
        <v>・</v>
      </c>
      <c r="Q448" s="73">
        <f>VLOOKUP($B448,'参加申込一覧表(様式A-3)'!$B$68:$AK$267,Q$24,FALSE)</f>
      </c>
      <c r="R448" s="81" t="str">
        <f>VLOOKUP($B448,'参加申込一覧表(様式A-3)'!$B$68:$AK$267,R$24,FALSE)</f>
        <v>　</v>
      </c>
      <c r="S448" s="81" t="str">
        <f>VLOOKUP($B448,'参加申込一覧表(様式A-3)'!$B$68:$AK$267,S$24,FALSE)</f>
        <v>　</v>
      </c>
      <c r="U448" s="83">
        <f>'参加申込一覧表(様式A-3)'!J$60</f>
      </c>
      <c r="V448" s="60">
        <v>30</v>
      </c>
      <c r="W448" s="73">
        <f>VLOOKUP($B448,'参加申込一覧表(様式A-3)'!$B$68:$AK$267,W$24,FALSE)</f>
        <v>0</v>
      </c>
      <c r="X448" s="60">
        <f t="shared" si="51"/>
        <v>12</v>
      </c>
      <c r="Y448" s="60">
        <f t="shared" si="52"/>
      </c>
      <c r="AC448" s="60">
        <f t="shared" si="53"/>
        <v>0</v>
      </c>
      <c r="AD448" s="60">
        <f t="shared" si="54"/>
        <v>0</v>
      </c>
      <c r="AE448" s="254">
        <f t="shared" si="56"/>
      </c>
    </row>
    <row r="449" spans="1:31" ht="13.5">
      <c r="A449" s="60">
        <v>424</v>
      </c>
      <c r="B449">
        <f>B448</f>
        <v>141</v>
      </c>
      <c r="C449" s="60">
        <f t="shared" si="55"/>
        <v>1</v>
      </c>
      <c r="D449" s="245">
        <f>VLOOKUP($B449,'参加申込一覧表(様式A-3)'!$B$68:$AK$267,D$22,FALSE)</f>
        <v>0</v>
      </c>
      <c r="E449" s="246">
        <f>IF(AE449="","",COUNTIF(AE$26:AE449,E$24))</f>
      </c>
      <c r="G449" s="73">
        <f>VLOOKUP($B449,'参加申込一覧表(様式A-3)'!$B$68:$AK$267,G$22,FALSE)</f>
        <v>0</v>
      </c>
      <c r="H449" s="60">
        <f t="shared" si="50"/>
      </c>
      <c r="I449" s="81">
        <f>VLOOKUP($B449,'参加申込一覧表(様式A-3)'!$B$68:$AK$267,I$22,FALSE)</f>
      </c>
      <c r="K449" s="73">
        <f>VLOOKUP($B449,'参加申込一覧表(様式A-3)'!$B$68:$AK$267,K$22,FALSE)</f>
        <v>0</v>
      </c>
      <c r="L449" s="81" t="str">
        <f>VLOOKUP($B449,'参加申込一覧表(様式A-3)'!$B$68:$AK$267,L$22,FALSE)</f>
        <v>・</v>
      </c>
      <c r="M449" s="81" t="str">
        <f>VLOOKUP($B449,'参加申込一覧表(様式A-3)'!$B$68:$AK$267,M$22,FALSE)</f>
        <v>・</v>
      </c>
      <c r="N449" s="81" t="str">
        <f>VLOOKUP($B449,'参加申込一覧表(様式A-3)'!$B$68:$AK$267,N$22,FALSE)</f>
        <v>・</v>
      </c>
      <c r="Q449" s="73">
        <f>VLOOKUP($B449,'参加申込一覧表(様式A-3)'!$B$68:$AK$267,$Q$22,FALSE)</f>
      </c>
      <c r="R449" s="81" t="str">
        <f>VLOOKUP($B449,'参加申込一覧表(様式A-3)'!$B$68:$AK$267,R$22,FALSE)</f>
        <v>　</v>
      </c>
      <c r="S449" s="81" t="str">
        <f>VLOOKUP($B449,'参加申込一覧表(様式A-3)'!$B$68:$AK$267,S$22,FALSE)</f>
        <v>　</v>
      </c>
      <c r="U449" s="83">
        <f>'参加申込一覧表(様式A-3)'!J$60</f>
      </c>
      <c r="V449" s="60">
        <v>30</v>
      </c>
      <c r="W449" s="73">
        <f>VLOOKUP($B449,'参加申込一覧表(様式A-3)'!$B$68:$AK$267,W$22,FALSE)</f>
        <v>0</v>
      </c>
      <c r="X449" s="60">
        <f t="shared" si="51"/>
        <v>12</v>
      </c>
      <c r="Y449" s="60">
        <f t="shared" si="52"/>
      </c>
      <c r="AC449" s="60">
        <f t="shared" si="53"/>
        <v>0</v>
      </c>
      <c r="AD449" s="60">
        <f t="shared" si="54"/>
        <v>0</v>
      </c>
      <c r="AE449" s="254">
        <f t="shared" si="56"/>
      </c>
    </row>
    <row r="450" spans="1:31" ht="13.5">
      <c r="A450" s="60">
        <v>425</v>
      </c>
      <c r="B450">
        <f>B449</f>
        <v>141</v>
      </c>
      <c r="C450" s="60">
        <f t="shared" si="55"/>
        <v>2</v>
      </c>
      <c r="D450" s="245">
        <f>VLOOKUP($B450,'参加申込一覧表(様式A-3)'!$B$68:$AK$267,D$23,FALSE)</f>
        <v>0</v>
      </c>
      <c r="E450" s="246">
        <f>IF(AE450="","",COUNTIF(AE$26:AE450,E$24))</f>
      </c>
      <c r="G450" s="73">
        <f>VLOOKUP($B450,'参加申込一覧表(様式A-3)'!$B$68:$AK$267,G$23,FALSE)</f>
        <v>0</v>
      </c>
      <c r="H450" s="60">
        <f t="shared" si="50"/>
      </c>
      <c r="I450" s="81">
        <f>VLOOKUP($B450,'参加申込一覧表(様式A-3)'!$B$68:$AK$267,I$23,FALSE)</f>
      </c>
      <c r="K450" s="73">
        <f>VLOOKUP($B450,'参加申込一覧表(様式A-3)'!$B$68:$AK$267,K$23,FALSE)</f>
        <v>0</v>
      </c>
      <c r="L450" s="81" t="str">
        <f>VLOOKUP($B450,'参加申込一覧表(様式A-3)'!$B$68:$AK$267,L$23,FALSE)</f>
        <v>・</v>
      </c>
      <c r="M450" s="81" t="str">
        <f>VLOOKUP($B450,'参加申込一覧表(様式A-3)'!$B$68:$AK$267,M$23,FALSE)</f>
        <v>・</v>
      </c>
      <c r="N450" s="81" t="str">
        <f>VLOOKUP($B450,'参加申込一覧表(様式A-3)'!$B$68:$AK$267,N$23,FALSE)</f>
        <v>・</v>
      </c>
      <c r="Q450" s="73">
        <f>VLOOKUP($B450,'参加申込一覧表(様式A-3)'!$B$68:$AK$267,Q$23,FALSE)</f>
      </c>
      <c r="R450" s="81" t="str">
        <f>VLOOKUP($B450,'参加申込一覧表(様式A-3)'!$B$68:$AK$267,R$23,FALSE)</f>
        <v>　</v>
      </c>
      <c r="S450" s="81" t="str">
        <f>VLOOKUP($B450,'参加申込一覧表(様式A-3)'!$B$68:$AK$267,S$23,FALSE)</f>
        <v>　</v>
      </c>
      <c r="U450" s="83">
        <f>'参加申込一覧表(様式A-3)'!J$60</f>
      </c>
      <c r="V450" s="60">
        <v>30</v>
      </c>
      <c r="W450" s="73">
        <f>VLOOKUP($B450,'参加申込一覧表(様式A-3)'!$B$68:$AK$267,W$23,FALSE)</f>
        <v>0</v>
      </c>
      <c r="X450" s="60">
        <f t="shared" si="51"/>
        <v>12</v>
      </c>
      <c r="Y450" s="60">
        <f t="shared" si="52"/>
      </c>
      <c r="AC450" s="60">
        <f t="shared" si="53"/>
        <v>0</v>
      </c>
      <c r="AD450" s="60">
        <f t="shared" si="54"/>
        <v>0</v>
      </c>
      <c r="AE450" s="254">
        <f t="shared" si="56"/>
      </c>
    </row>
    <row r="451" spans="1:31" ht="13.5">
      <c r="A451" s="60">
        <v>426</v>
      </c>
      <c r="B451">
        <f>B448+1</f>
        <v>142</v>
      </c>
      <c r="C451" s="60">
        <f t="shared" si="55"/>
        <v>3</v>
      </c>
      <c r="D451" s="245">
        <f>VLOOKUP($B451,'参加申込一覧表(様式A-3)'!$B$68:$AK$267,D$24,FALSE)</f>
        <v>0</v>
      </c>
      <c r="E451" s="246">
        <f>IF(AE451="","",COUNTIF(AE$26:AE451,E$24))</f>
      </c>
      <c r="G451" s="73">
        <f>VLOOKUP($B451,'参加申込一覧表(様式A-3)'!$B$68:$AK$267,G$24,FALSE)</f>
        <v>0</v>
      </c>
      <c r="H451" s="60">
        <f t="shared" si="50"/>
      </c>
      <c r="I451" s="81">
        <f>VLOOKUP($B451,'参加申込一覧表(様式A-3)'!$B$68:$AK$267,I$24,FALSE)</f>
      </c>
      <c r="K451" s="73">
        <f>VLOOKUP($B451,'参加申込一覧表(様式A-3)'!$B$68:$AK$267,K$24,FALSE)</f>
        <v>0</v>
      </c>
      <c r="L451" s="81" t="str">
        <f>VLOOKUP($B451,'参加申込一覧表(様式A-3)'!$B$68:$AK$267,L$24,FALSE)</f>
        <v>・</v>
      </c>
      <c r="M451" s="81" t="str">
        <f>VLOOKUP($B451,'参加申込一覧表(様式A-3)'!$B$68:$AK$267,M$24,FALSE)</f>
        <v>・</v>
      </c>
      <c r="N451" s="81" t="str">
        <f>VLOOKUP($B451,'参加申込一覧表(様式A-3)'!$B$68:$AK$267,N$24,FALSE)</f>
        <v>・</v>
      </c>
      <c r="Q451" s="73">
        <f>VLOOKUP($B451,'参加申込一覧表(様式A-3)'!$B$68:$AK$267,Q$24,FALSE)</f>
      </c>
      <c r="R451" s="81" t="str">
        <f>VLOOKUP($B451,'参加申込一覧表(様式A-3)'!$B$68:$AK$267,R$24,FALSE)</f>
        <v>　</v>
      </c>
      <c r="S451" s="81" t="str">
        <f>VLOOKUP($B451,'参加申込一覧表(様式A-3)'!$B$68:$AK$267,S$24,FALSE)</f>
        <v>　</v>
      </c>
      <c r="U451" s="83">
        <f>'参加申込一覧表(様式A-3)'!J$60</f>
      </c>
      <c r="V451" s="60">
        <v>30</v>
      </c>
      <c r="W451" s="73">
        <f>VLOOKUP($B451,'参加申込一覧表(様式A-3)'!$B$68:$AK$267,W$24,FALSE)</f>
        <v>0</v>
      </c>
      <c r="X451" s="60">
        <f t="shared" si="51"/>
        <v>12</v>
      </c>
      <c r="Y451" s="60">
        <f t="shared" si="52"/>
      </c>
      <c r="AC451" s="60">
        <f t="shared" si="53"/>
        <v>0</v>
      </c>
      <c r="AD451" s="60">
        <f t="shared" si="54"/>
        <v>0</v>
      </c>
      <c r="AE451" s="254">
        <f t="shared" si="56"/>
      </c>
    </row>
    <row r="452" spans="1:31" ht="13.5">
      <c r="A452" s="60">
        <v>427</v>
      </c>
      <c r="B452">
        <f>B451</f>
        <v>142</v>
      </c>
      <c r="C452" s="60">
        <f t="shared" si="55"/>
        <v>1</v>
      </c>
      <c r="D452" s="245">
        <f>VLOOKUP($B452,'参加申込一覧表(様式A-3)'!$B$68:$AK$267,D$22,FALSE)</f>
        <v>0</v>
      </c>
      <c r="E452" s="246">
        <f>IF(AE452="","",COUNTIF(AE$26:AE452,E$24))</f>
      </c>
      <c r="G452" s="73">
        <f>VLOOKUP($B452,'参加申込一覧表(様式A-3)'!$B$68:$AK$267,G$22,FALSE)</f>
        <v>0</v>
      </c>
      <c r="H452" s="60">
        <f t="shared" si="50"/>
      </c>
      <c r="I452" s="81">
        <f>VLOOKUP($B452,'参加申込一覧表(様式A-3)'!$B$68:$AK$267,I$22,FALSE)</f>
      </c>
      <c r="K452" s="73">
        <f>VLOOKUP($B452,'参加申込一覧表(様式A-3)'!$B$68:$AK$267,K$22,FALSE)</f>
        <v>0</v>
      </c>
      <c r="L452" s="81" t="str">
        <f>VLOOKUP($B452,'参加申込一覧表(様式A-3)'!$B$68:$AK$267,L$22,FALSE)</f>
        <v>・</v>
      </c>
      <c r="M452" s="81" t="str">
        <f>VLOOKUP($B452,'参加申込一覧表(様式A-3)'!$B$68:$AK$267,M$22,FALSE)</f>
        <v>・</v>
      </c>
      <c r="N452" s="81" t="str">
        <f>VLOOKUP($B452,'参加申込一覧表(様式A-3)'!$B$68:$AK$267,N$22,FALSE)</f>
        <v>・</v>
      </c>
      <c r="Q452" s="73">
        <f>VLOOKUP($B452,'参加申込一覧表(様式A-3)'!$B$68:$AK$267,$Q$22,FALSE)</f>
      </c>
      <c r="R452" s="81" t="str">
        <f>VLOOKUP($B452,'参加申込一覧表(様式A-3)'!$B$68:$AK$267,R$22,FALSE)</f>
        <v>　</v>
      </c>
      <c r="S452" s="81" t="str">
        <f>VLOOKUP($B452,'参加申込一覧表(様式A-3)'!$B$68:$AK$267,S$22,FALSE)</f>
        <v>　</v>
      </c>
      <c r="U452" s="83">
        <f>'参加申込一覧表(様式A-3)'!J$60</f>
      </c>
      <c r="V452" s="60">
        <v>30</v>
      </c>
      <c r="W452" s="73">
        <f>VLOOKUP($B452,'参加申込一覧表(様式A-3)'!$B$68:$AK$267,W$22,FALSE)</f>
        <v>0</v>
      </c>
      <c r="X452" s="60">
        <f t="shared" si="51"/>
        <v>12</v>
      </c>
      <c r="Y452" s="60">
        <f t="shared" si="52"/>
      </c>
      <c r="AC452" s="60">
        <f t="shared" si="53"/>
        <v>0</v>
      </c>
      <c r="AD452" s="60">
        <f t="shared" si="54"/>
        <v>0</v>
      </c>
      <c r="AE452" s="254">
        <f t="shared" si="56"/>
      </c>
    </row>
    <row r="453" spans="1:31" ht="13.5">
      <c r="A453" s="60">
        <v>428</v>
      </c>
      <c r="B453">
        <f>B452</f>
        <v>142</v>
      </c>
      <c r="C453" s="60">
        <f t="shared" si="55"/>
        <v>2</v>
      </c>
      <c r="D453" s="245">
        <f>VLOOKUP($B453,'参加申込一覧表(様式A-3)'!$B$68:$AK$267,D$23,FALSE)</f>
        <v>0</v>
      </c>
      <c r="E453" s="246">
        <f>IF(AE453="","",COUNTIF(AE$26:AE453,E$24))</f>
      </c>
      <c r="G453" s="73">
        <f>VLOOKUP($B453,'参加申込一覧表(様式A-3)'!$B$68:$AK$267,G$23,FALSE)</f>
        <v>0</v>
      </c>
      <c r="H453" s="60">
        <f t="shared" si="50"/>
      </c>
      <c r="I453" s="81">
        <f>VLOOKUP($B453,'参加申込一覧表(様式A-3)'!$B$68:$AK$267,I$23,FALSE)</f>
      </c>
      <c r="K453" s="73">
        <f>VLOOKUP($B453,'参加申込一覧表(様式A-3)'!$B$68:$AK$267,K$23,FALSE)</f>
        <v>0</v>
      </c>
      <c r="L453" s="81" t="str">
        <f>VLOOKUP($B453,'参加申込一覧表(様式A-3)'!$B$68:$AK$267,L$23,FALSE)</f>
        <v>・</v>
      </c>
      <c r="M453" s="81" t="str">
        <f>VLOOKUP($B453,'参加申込一覧表(様式A-3)'!$B$68:$AK$267,M$23,FALSE)</f>
        <v>・</v>
      </c>
      <c r="N453" s="81" t="str">
        <f>VLOOKUP($B453,'参加申込一覧表(様式A-3)'!$B$68:$AK$267,N$23,FALSE)</f>
        <v>・</v>
      </c>
      <c r="Q453" s="73">
        <f>VLOOKUP($B453,'参加申込一覧表(様式A-3)'!$B$68:$AK$267,Q$23,FALSE)</f>
      </c>
      <c r="R453" s="81" t="str">
        <f>VLOOKUP($B453,'参加申込一覧表(様式A-3)'!$B$68:$AK$267,R$23,FALSE)</f>
        <v>　</v>
      </c>
      <c r="S453" s="81" t="str">
        <f>VLOOKUP($B453,'参加申込一覧表(様式A-3)'!$B$68:$AK$267,S$23,FALSE)</f>
        <v>　</v>
      </c>
      <c r="U453" s="83">
        <f>'参加申込一覧表(様式A-3)'!J$60</f>
      </c>
      <c r="V453" s="60">
        <v>30</v>
      </c>
      <c r="W453" s="73">
        <f>VLOOKUP($B453,'参加申込一覧表(様式A-3)'!$B$68:$AK$267,W$23,FALSE)</f>
        <v>0</v>
      </c>
      <c r="X453" s="60">
        <f t="shared" si="51"/>
        <v>12</v>
      </c>
      <c r="Y453" s="60">
        <f t="shared" si="52"/>
      </c>
      <c r="AC453" s="60">
        <f t="shared" si="53"/>
        <v>0</v>
      </c>
      <c r="AD453" s="60">
        <f t="shared" si="54"/>
        <v>0</v>
      </c>
      <c r="AE453" s="254">
        <f t="shared" si="56"/>
      </c>
    </row>
    <row r="454" spans="1:31" ht="13.5">
      <c r="A454" s="60">
        <v>429</v>
      </c>
      <c r="B454">
        <f>B451+1</f>
        <v>143</v>
      </c>
      <c r="C454" s="60">
        <f t="shared" si="55"/>
        <v>3</v>
      </c>
      <c r="D454" s="245">
        <f>VLOOKUP($B454,'参加申込一覧表(様式A-3)'!$B$68:$AK$267,D$24,FALSE)</f>
        <v>0</v>
      </c>
      <c r="E454" s="246">
        <f>IF(AE454="","",COUNTIF(AE$26:AE454,E$24))</f>
      </c>
      <c r="G454" s="73">
        <f>VLOOKUP($B454,'参加申込一覧表(様式A-3)'!$B$68:$AK$267,G$24,FALSE)</f>
        <v>0</v>
      </c>
      <c r="H454" s="60">
        <f t="shared" si="50"/>
      </c>
      <c r="I454" s="81">
        <f>VLOOKUP($B454,'参加申込一覧表(様式A-3)'!$B$68:$AK$267,I$24,FALSE)</f>
      </c>
      <c r="K454" s="73">
        <f>VLOOKUP($B454,'参加申込一覧表(様式A-3)'!$B$68:$AK$267,K$24,FALSE)</f>
        <v>0</v>
      </c>
      <c r="L454" s="81" t="str">
        <f>VLOOKUP($B454,'参加申込一覧表(様式A-3)'!$B$68:$AK$267,L$24,FALSE)</f>
        <v>・</v>
      </c>
      <c r="M454" s="81" t="str">
        <f>VLOOKUP($B454,'参加申込一覧表(様式A-3)'!$B$68:$AK$267,M$24,FALSE)</f>
        <v>・</v>
      </c>
      <c r="N454" s="81" t="str">
        <f>VLOOKUP($B454,'参加申込一覧表(様式A-3)'!$B$68:$AK$267,N$24,FALSE)</f>
        <v>・</v>
      </c>
      <c r="Q454" s="73">
        <f>VLOOKUP($B454,'参加申込一覧表(様式A-3)'!$B$68:$AK$267,Q$24,FALSE)</f>
      </c>
      <c r="R454" s="81" t="str">
        <f>VLOOKUP($B454,'参加申込一覧表(様式A-3)'!$B$68:$AK$267,R$24,FALSE)</f>
        <v>　</v>
      </c>
      <c r="S454" s="81" t="str">
        <f>VLOOKUP($B454,'参加申込一覧表(様式A-3)'!$B$68:$AK$267,S$24,FALSE)</f>
        <v>　</v>
      </c>
      <c r="U454" s="83">
        <f>'参加申込一覧表(様式A-3)'!J$60</f>
      </c>
      <c r="V454" s="60">
        <v>30</v>
      </c>
      <c r="W454" s="73">
        <f>VLOOKUP($B454,'参加申込一覧表(様式A-3)'!$B$68:$AK$267,W$24,FALSE)</f>
        <v>0</v>
      </c>
      <c r="X454" s="60">
        <f t="shared" si="51"/>
        <v>12</v>
      </c>
      <c r="Y454" s="60">
        <f t="shared" si="52"/>
      </c>
      <c r="AC454" s="60">
        <f t="shared" si="53"/>
        <v>0</v>
      </c>
      <c r="AD454" s="60">
        <f t="shared" si="54"/>
        <v>0</v>
      </c>
      <c r="AE454" s="254">
        <f t="shared" si="56"/>
      </c>
    </row>
    <row r="455" spans="1:31" ht="13.5">
      <c r="A455" s="60">
        <v>430</v>
      </c>
      <c r="B455">
        <f>B454</f>
        <v>143</v>
      </c>
      <c r="C455" s="60">
        <f t="shared" si="55"/>
        <v>1</v>
      </c>
      <c r="D455" s="245">
        <f>VLOOKUP($B455,'参加申込一覧表(様式A-3)'!$B$68:$AK$267,D$22,FALSE)</f>
        <v>0</v>
      </c>
      <c r="E455" s="246">
        <f>IF(AE455="","",COUNTIF(AE$26:AE455,E$24))</f>
      </c>
      <c r="G455" s="73">
        <f>VLOOKUP($B455,'参加申込一覧表(様式A-3)'!$B$68:$AK$267,G$22,FALSE)</f>
        <v>0</v>
      </c>
      <c r="H455" s="60">
        <f t="shared" si="50"/>
      </c>
      <c r="I455" s="81">
        <f>VLOOKUP($B455,'参加申込一覧表(様式A-3)'!$B$68:$AK$267,I$22,FALSE)</f>
      </c>
      <c r="K455" s="73">
        <f>VLOOKUP($B455,'参加申込一覧表(様式A-3)'!$B$68:$AK$267,K$22,FALSE)</f>
        <v>0</v>
      </c>
      <c r="L455" s="81" t="str">
        <f>VLOOKUP($B455,'参加申込一覧表(様式A-3)'!$B$68:$AK$267,L$22,FALSE)</f>
        <v>・</v>
      </c>
      <c r="M455" s="81" t="str">
        <f>VLOOKUP($B455,'参加申込一覧表(様式A-3)'!$B$68:$AK$267,M$22,FALSE)</f>
        <v>・</v>
      </c>
      <c r="N455" s="81" t="str">
        <f>VLOOKUP($B455,'参加申込一覧表(様式A-3)'!$B$68:$AK$267,N$22,FALSE)</f>
        <v>・</v>
      </c>
      <c r="Q455" s="73">
        <f>VLOOKUP($B455,'参加申込一覧表(様式A-3)'!$B$68:$AK$267,$Q$22,FALSE)</f>
      </c>
      <c r="R455" s="81" t="str">
        <f>VLOOKUP($B455,'参加申込一覧表(様式A-3)'!$B$68:$AK$267,R$22,FALSE)</f>
        <v>　</v>
      </c>
      <c r="S455" s="81" t="str">
        <f>VLOOKUP($B455,'参加申込一覧表(様式A-3)'!$B$68:$AK$267,S$22,FALSE)</f>
        <v>　</v>
      </c>
      <c r="U455" s="83">
        <f>'参加申込一覧表(様式A-3)'!J$60</f>
      </c>
      <c r="V455" s="60">
        <v>30</v>
      </c>
      <c r="W455" s="73">
        <f>VLOOKUP($B455,'参加申込一覧表(様式A-3)'!$B$68:$AK$267,W$22,FALSE)</f>
        <v>0</v>
      </c>
      <c r="X455" s="60">
        <f t="shared" si="51"/>
        <v>12</v>
      </c>
      <c r="Y455" s="60">
        <f t="shared" si="52"/>
      </c>
      <c r="AC455" s="60">
        <f t="shared" si="53"/>
        <v>0</v>
      </c>
      <c r="AD455" s="60">
        <f t="shared" si="54"/>
        <v>0</v>
      </c>
      <c r="AE455" s="254">
        <f t="shared" si="56"/>
      </c>
    </row>
    <row r="456" spans="1:31" ht="13.5">
      <c r="A456" s="60">
        <v>431</v>
      </c>
      <c r="B456">
        <f>B455</f>
        <v>143</v>
      </c>
      <c r="C456" s="60">
        <f t="shared" si="55"/>
        <v>2</v>
      </c>
      <c r="D456" s="245">
        <f>VLOOKUP($B456,'参加申込一覧表(様式A-3)'!$B$68:$AK$267,D$23,FALSE)</f>
        <v>0</v>
      </c>
      <c r="E456" s="246">
        <f>IF(AE456="","",COUNTIF(AE$26:AE456,E$24))</f>
      </c>
      <c r="G456" s="73">
        <f>VLOOKUP($B456,'参加申込一覧表(様式A-3)'!$B$68:$AK$267,G$23,FALSE)</f>
        <v>0</v>
      </c>
      <c r="H456" s="60">
        <f t="shared" si="50"/>
      </c>
      <c r="I456" s="81">
        <f>VLOOKUP($B456,'参加申込一覧表(様式A-3)'!$B$68:$AK$267,I$23,FALSE)</f>
      </c>
      <c r="K456" s="73">
        <f>VLOOKUP($B456,'参加申込一覧表(様式A-3)'!$B$68:$AK$267,K$23,FALSE)</f>
        <v>0</v>
      </c>
      <c r="L456" s="81" t="str">
        <f>VLOOKUP($B456,'参加申込一覧表(様式A-3)'!$B$68:$AK$267,L$23,FALSE)</f>
        <v>・</v>
      </c>
      <c r="M456" s="81" t="str">
        <f>VLOOKUP($B456,'参加申込一覧表(様式A-3)'!$B$68:$AK$267,M$23,FALSE)</f>
        <v>・</v>
      </c>
      <c r="N456" s="81" t="str">
        <f>VLOOKUP($B456,'参加申込一覧表(様式A-3)'!$B$68:$AK$267,N$23,FALSE)</f>
        <v>・</v>
      </c>
      <c r="Q456" s="73">
        <f>VLOOKUP($B456,'参加申込一覧表(様式A-3)'!$B$68:$AK$267,Q$23,FALSE)</f>
      </c>
      <c r="R456" s="81" t="str">
        <f>VLOOKUP($B456,'参加申込一覧表(様式A-3)'!$B$68:$AK$267,R$23,FALSE)</f>
        <v>　</v>
      </c>
      <c r="S456" s="81" t="str">
        <f>VLOOKUP($B456,'参加申込一覧表(様式A-3)'!$B$68:$AK$267,S$23,FALSE)</f>
        <v>　</v>
      </c>
      <c r="U456" s="83">
        <f>'参加申込一覧表(様式A-3)'!J$60</f>
      </c>
      <c r="V456" s="60">
        <v>30</v>
      </c>
      <c r="W456" s="73">
        <f>VLOOKUP($B456,'参加申込一覧表(様式A-3)'!$B$68:$AK$267,W$23,FALSE)</f>
        <v>0</v>
      </c>
      <c r="X456" s="60">
        <f t="shared" si="51"/>
        <v>12</v>
      </c>
      <c r="Y456" s="60">
        <f t="shared" si="52"/>
      </c>
      <c r="AC456" s="60">
        <f t="shared" si="53"/>
        <v>0</v>
      </c>
      <c r="AD456" s="60">
        <f t="shared" si="54"/>
        <v>0</v>
      </c>
      <c r="AE456" s="254">
        <f t="shared" si="56"/>
      </c>
    </row>
    <row r="457" spans="1:31" ht="13.5">
      <c r="A457" s="60">
        <v>432</v>
      </c>
      <c r="B457">
        <f>B454+1</f>
        <v>144</v>
      </c>
      <c r="C457" s="60">
        <f t="shared" si="55"/>
        <v>3</v>
      </c>
      <c r="D457" s="245">
        <f>VLOOKUP($B457,'参加申込一覧表(様式A-3)'!$B$68:$AK$267,D$24,FALSE)</f>
        <v>0</v>
      </c>
      <c r="E457" s="246">
        <f>IF(AE457="","",COUNTIF(AE$26:AE457,E$24))</f>
      </c>
      <c r="G457" s="73">
        <f>VLOOKUP($B457,'参加申込一覧表(様式A-3)'!$B$68:$AK$267,G$24,FALSE)</f>
        <v>0</v>
      </c>
      <c r="H457" s="60">
        <f t="shared" si="50"/>
      </c>
      <c r="I457" s="81">
        <f>VLOOKUP($B457,'参加申込一覧表(様式A-3)'!$B$68:$AK$267,I$24,FALSE)</f>
      </c>
      <c r="K457" s="73">
        <f>VLOOKUP($B457,'参加申込一覧表(様式A-3)'!$B$68:$AK$267,K$24,FALSE)</f>
        <v>0</v>
      </c>
      <c r="L457" s="81" t="str">
        <f>VLOOKUP($B457,'参加申込一覧表(様式A-3)'!$B$68:$AK$267,L$24,FALSE)</f>
        <v>・</v>
      </c>
      <c r="M457" s="81" t="str">
        <f>VLOOKUP($B457,'参加申込一覧表(様式A-3)'!$B$68:$AK$267,M$24,FALSE)</f>
        <v>・</v>
      </c>
      <c r="N457" s="81" t="str">
        <f>VLOOKUP($B457,'参加申込一覧表(様式A-3)'!$B$68:$AK$267,N$24,FALSE)</f>
        <v>・</v>
      </c>
      <c r="Q457" s="73">
        <f>VLOOKUP($B457,'参加申込一覧表(様式A-3)'!$B$68:$AK$267,Q$24,FALSE)</f>
      </c>
      <c r="R457" s="81" t="str">
        <f>VLOOKUP($B457,'参加申込一覧表(様式A-3)'!$B$68:$AK$267,R$24,FALSE)</f>
        <v>　</v>
      </c>
      <c r="S457" s="81" t="str">
        <f>VLOOKUP($B457,'参加申込一覧表(様式A-3)'!$B$68:$AK$267,S$24,FALSE)</f>
        <v>　</v>
      </c>
      <c r="U457" s="83">
        <f>'参加申込一覧表(様式A-3)'!J$60</f>
      </c>
      <c r="V457" s="60">
        <v>30</v>
      </c>
      <c r="W457" s="73">
        <f>VLOOKUP($B457,'参加申込一覧表(様式A-3)'!$B$68:$AK$267,W$24,FALSE)</f>
        <v>0</v>
      </c>
      <c r="X457" s="60">
        <f t="shared" si="51"/>
        <v>12</v>
      </c>
      <c r="Y457" s="60">
        <f t="shared" si="52"/>
      </c>
      <c r="AC457" s="60">
        <f t="shared" si="53"/>
        <v>0</v>
      </c>
      <c r="AD457" s="60">
        <f t="shared" si="54"/>
        <v>0</v>
      </c>
      <c r="AE457" s="254">
        <f t="shared" si="56"/>
      </c>
    </row>
    <row r="458" spans="1:31" ht="13.5">
      <c r="A458" s="60">
        <v>433</v>
      </c>
      <c r="B458">
        <f>B457</f>
        <v>144</v>
      </c>
      <c r="C458" s="60">
        <f t="shared" si="55"/>
        <v>1</v>
      </c>
      <c r="D458" s="245">
        <f>VLOOKUP($B458,'参加申込一覧表(様式A-3)'!$B$68:$AK$267,D$22,FALSE)</f>
        <v>0</v>
      </c>
      <c r="E458" s="246">
        <f>IF(AE458="","",COUNTIF(AE$26:AE458,E$24))</f>
      </c>
      <c r="G458" s="73">
        <f>VLOOKUP($B458,'参加申込一覧表(様式A-3)'!$B$68:$AK$267,G$22,FALSE)</f>
        <v>0</v>
      </c>
      <c r="H458" s="60">
        <f t="shared" si="50"/>
      </c>
      <c r="I458" s="81">
        <f>VLOOKUP($B458,'参加申込一覧表(様式A-3)'!$B$68:$AK$267,I$22,FALSE)</f>
      </c>
      <c r="K458" s="73">
        <f>VLOOKUP($B458,'参加申込一覧表(様式A-3)'!$B$68:$AK$267,K$22,FALSE)</f>
        <v>0</v>
      </c>
      <c r="L458" s="81" t="str">
        <f>VLOOKUP($B458,'参加申込一覧表(様式A-3)'!$B$68:$AK$267,L$22,FALSE)</f>
        <v>・</v>
      </c>
      <c r="M458" s="81" t="str">
        <f>VLOOKUP($B458,'参加申込一覧表(様式A-3)'!$B$68:$AK$267,M$22,FALSE)</f>
        <v>・</v>
      </c>
      <c r="N458" s="81" t="str">
        <f>VLOOKUP($B458,'参加申込一覧表(様式A-3)'!$B$68:$AK$267,N$22,FALSE)</f>
        <v>・</v>
      </c>
      <c r="Q458" s="73">
        <f>VLOOKUP($B458,'参加申込一覧表(様式A-3)'!$B$68:$AK$267,$Q$22,FALSE)</f>
      </c>
      <c r="R458" s="81" t="str">
        <f>VLOOKUP($B458,'参加申込一覧表(様式A-3)'!$B$68:$AK$267,R$22,FALSE)</f>
        <v>　</v>
      </c>
      <c r="S458" s="81" t="str">
        <f>VLOOKUP($B458,'参加申込一覧表(様式A-3)'!$B$68:$AK$267,S$22,FALSE)</f>
        <v>　</v>
      </c>
      <c r="U458" s="83">
        <f>'参加申込一覧表(様式A-3)'!J$60</f>
      </c>
      <c r="V458" s="60">
        <v>30</v>
      </c>
      <c r="W458" s="73">
        <f>VLOOKUP($B458,'参加申込一覧表(様式A-3)'!$B$68:$AK$267,W$22,FALSE)</f>
        <v>0</v>
      </c>
      <c r="X458" s="60">
        <f t="shared" si="51"/>
        <v>12</v>
      </c>
      <c r="Y458" s="60">
        <f t="shared" si="52"/>
      </c>
      <c r="AC458" s="60">
        <f t="shared" si="53"/>
        <v>0</v>
      </c>
      <c r="AD458" s="60">
        <f t="shared" si="54"/>
        <v>0</v>
      </c>
      <c r="AE458" s="254">
        <f t="shared" si="56"/>
      </c>
    </row>
    <row r="459" spans="1:31" ht="13.5">
      <c r="A459" s="60">
        <v>434</v>
      </c>
      <c r="B459">
        <f>B458</f>
        <v>144</v>
      </c>
      <c r="C459" s="60">
        <f t="shared" si="55"/>
        <v>2</v>
      </c>
      <c r="D459" s="245">
        <f>VLOOKUP($B459,'参加申込一覧表(様式A-3)'!$B$68:$AK$267,D$23,FALSE)</f>
        <v>0</v>
      </c>
      <c r="E459" s="246">
        <f>IF(AE459="","",COUNTIF(AE$26:AE459,E$24))</f>
      </c>
      <c r="G459" s="73">
        <f>VLOOKUP($B459,'参加申込一覧表(様式A-3)'!$B$68:$AK$267,G$23,FALSE)</f>
        <v>0</v>
      </c>
      <c r="H459" s="60">
        <f t="shared" si="50"/>
      </c>
      <c r="I459" s="81">
        <f>VLOOKUP($B459,'参加申込一覧表(様式A-3)'!$B$68:$AK$267,I$23,FALSE)</f>
      </c>
      <c r="K459" s="73">
        <f>VLOOKUP($B459,'参加申込一覧表(様式A-3)'!$B$68:$AK$267,K$23,FALSE)</f>
        <v>0</v>
      </c>
      <c r="L459" s="81" t="str">
        <f>VLOOKUP($B459,'参加申込一覧表(様式A-3)'!$B$68:$AK$267,L$23,FALSE)</f>
        <v>・</v>
      </c>
      <c r="M459" s="81" t="str">
        <f>VLOOKUP($B459,'参加申込一覧表(様式A-3)'!$B$68:$AK$267,M$23,FALSE)</f>
        <v>・</v>
      </c>
      <c r="N459" s="81" t="str">
        <f>VLOOKUP($B459,'参加申込一覧表(様式A-3)'!$B$68:$AK$267,N$23,FALSE)</f>
        <v>・</v>
      </c>
      <c r="Q459" s="73">
        <f>VLOOKUP($B459,'参加申込一覧表(様式A-3)'!$B$68:$AK$267,Q$23,FALSE)</f>
      </c>
      <c r="R459" s="81" t="str">
        <f>VLOOKUP($B459,'参加申込一覧表(様式A-3)'!$B$68:$AK$267,R$23,FALSE)</f>
        <v>　</v>
      </c>
      <c r="S459" s="81" t="str">
        <f>VLOOKUP($B459,'参加申込一覧表(様式A-3)'!$B$68:$AK$267,S$23,FALSE)</f>
        <v>　</v>
      </c>
      <c r="U459" s="83">
        <f>'参加申込一覧表(様式A-3)'!J$60</f>
      </c>
      <c r="V459" s="60">
        <v>30</v>
      </c>
      <c r="W459" s="73">
        <f>VLOOKUP($B459,'参加申込一覧表(様式A-3)'!$B$68:$AK$267,W$23,FALSE)</f>
        <v>0</v>
      </c>
      <c r="X459" s="60">
        <f t="shared" si="51"/>
        <v>12</v>
      </c>
      <c r="Y459" s="60">
        <f t="shared" si="52"/>
      </c>
      <c r="AC459" s="60">
        <f t="shared" si="53"/>
        <v>0</v>
      </c>
      <c r="AD459" s="60">
        <f t="shared" si="54"/>
        <v>0</v>
      </c>
      <c r="AE459" s="254">
        <f t="shared" si="56"/>
      </c>
    </row>
    <row r="460" spans="1:31" ht="13.5">
      <c r="A460" s="60">
        <v>435</v>
      </c>
      <c r="B460">
        <f>B457+1</f>
        <v>145</v>
      </c>
      <c r="C460" s="60">
        <f t="shared" si="55"/>
        <v>3</v>
      </c>
      <c r="D460" s="245">
        <f>VLOOKUP($B460,'参加申込一覧表(様式A-3)'!$B$68:$AK$267,D$24,FALSE)</f>
        <v>0</v>
      </c>
      <c r="E460" s="246">
        <f>IF(AE460="","",COUNTIF(AE$26:AE460,E$24))</f>
      </c>
      <c r="G460" s="73">
        <f>VLOOKUP($B460,'参加申込一覧表(様式A-3)'!$B$68:$AK$267,G$24,FALSE)</f>
        <v>0</v>
      </c>
      <c r="H460" s="60">
        <f t="shared" si="50"/>
      </c>
      <c r="I460" s="81">
        <f>VLOOKUP($B460,'参加申込一覧表(様式A-3)'!$B$68:$AK$267,I$24,FALSE)</f>
      </c>
      <c r="K460" s="73">
        <f>VLOOKUP($B460,'参加申込一覧表(様式A-3)'!$B$68:$AK$267,K$24,FALSE)</f>
        <v>0</v>
      </c>
      <c r="L460" s="81" t="str">
        <f>VLOOKUP($B460,'参加申込一覧表(様式A-3)'!$B$68:$AK$267,L$24,FALSE)</f>
        <v>・</v>
      </c>
      <c r="M460" s="81" t="str">
        <f>VLOOKUP($B460,'参加申込一覧表(様式A-3)'!$B$68:$AK$267,M$24,FALSE)</f>
        <v>・</v>
      </c>
      <c r="N460" s="81" t="str">
        <f>VLOOKUP($B460,'参加申込一覧表(様式A-3)'!$B$68:$AK$267,N$24,FALSE)</f>
        <v>・</v>
      </c>
      <c r="Q460" s="73">
        <f>VLOOKUP($B460,'参加申込一覧表(様式A-3)'!$B$68:$AK$267,Q$24,FALSE)</f>
      </c>
      <c r="R460" s="81" t="str">
        <f>VLOOKUP($B460,'参加申込一覧表(様式A-3)'!$B$68:$AK$267,R$24,FALSE)</f>
        <v>　</v>
      </c>
      <c r="S460" s="81" t="str">
        <f>VLOOKUP($B460,'参加申込一覧表(様式A-3)'!$B$68:$AK$267,S$24,FALSE)</f>
        <v>　</v>
      </c>
      <c r="U460" s="83">
        <f>'参加申込一覧表(様式A-3)'!J$60</f>
      </c>
      <c r="V460" s="60">
        <v>30</v>
      </c>
      <c r="W460" s="73">
        <f>VLOOKUP($B460,'参加申込一覧表(様式A-3)'!$B$68:$AK$267,W$24,FALSE)</f>
        <v>0</v>
      </c>
      <c r="X460" s="60">
        <f t="shared" si="51"/>
        <v>12</v>
      </c>
      <c r="Y460" s="60">
        <f t="shared" si="52"/>
      </c>
      <c r="AC460" s="60">
        <f t="shared" si="53"/>
        <v>0</v>
      </c>
      <c r="AD460" s="60">
        <f t="shared" si="54"/>
        <v>0</v>
      </c>
      <c r="AE460" s="254">
        <f t="shared" si="56"/>
      </c>
    </row>
    <row r="461" spans="1:31" ht="13.5">
      <c r="A461" s="60">
        <v>436</v>
      </c>
      <c r="B461">
        <f>B460</f>
        <v>145</v>
      </c>
      <c r="C461" s="60">
        <f t="shared" si="55"/>
        <v>1</v>
      </c>
      <c r="D461" s="245">
        <f>VLOOKUP($B461,'参加申込一覧表(様式A-3)'!$B$68:$AK$267,D$22,FALSE)</f>
        <v>0</v>
      </c>
      <c r="E461" s="246">
        <f>IF(AE461="","",COUNTIF(AE$26:AE461,E$24))</f>
      </c>
      <c r="G461" s="73">
        <f>VLOOKUP($B461,'参加申込一覧表(様式A-3)'!$B$68:$AK$267,G$22,FALSE)</f>
        <v>0</v>
      </c>
      <c r="H461" s="60">
        <f t="shared" si="50"/>
      </c>
      <c r="I461" s="81">
        <f>VLOOKUP($B461,'参加申込一覧表(様式A-3)'!$B$68:$AK$267,I$22,FALSE)</f>
      </c>
      <c r="K461" s="73">
        <f>VLOOKUP($B461,'参加申込一覧表(様式A-3)'!$B$68:$AK$267,K$22,FALSE)</f>
        <v>0</v>
      </c>
      <c r="L461" s="81" t="str">
        <f>VLOOKUP($B461,'参加申込一覧表(様式A-3)'!$B$68:$AK$267,L$22,FALSE)</f>
        <v>・</v>
      </c>
      <c r="M461" s="81" t="str">
        <f>VLOOKUP($B461,'参加申込一覧表(様式A-3)'!$B$68:$AK$267,M$22,FALSE)</f>
        <v>・</v>
      </c>
      <c r="N461" s="81" t="str">
        <f>VLOOKUP($B461,'参加申込一覧表(様式A-3)'!$B$68:$AK$267,N$22,FALSE)</f>
        <v>・</v>
      </c>
      <c r="Q461" s="73">
        <f>VLOOKUP($B461,'参加申込一覧表(様式A-3)'!$B$68:$AK$267,$Q$22,FALSE)</f>
      </c>
      <c r="R461" s="81" t="str">
        <f>VLOOKUP($B461,'参加申込一覧表(様式A-3)'!$B$68:$AK$267,R$22,FALSE)</f>
        <v>　</v>
      </c>
      <c r="S461" s="81" t="str">
        <f>VLOOKUP($B461,'参加申込一覧表(様式A-3)'!$B$68:$AK$267,S$22,FALSE)</f>
        <v>　</v>
      </c>
      <c r="U461" s="83">
        <f>'参加申込一覧表(様式A-3)'!J$60</f>
      </c>
      <c r="V461" s="60">
        <v>30</v>
      </c>
      <c r="W461" s="73">
        <f>VLOOKUP($B461,'参加申込一覧表(様式A-3)'!$B$68:$AK$267,W$22,FALSE)</f>
        <v>0</v>
      </c>
      <c r="X461" s="60">
        <f t="shared" si="51"/>
        <v>12</v>
      </c>
      <c r="Y461" s="60">
        <f t="shared" si="52"/>
      </c>
      <c r="AC461" s="60">
        <f t="shared" si="53"/>
        <v>0</v>
      </c>
      <c r="AD461" s="60">
        <f t="shared" si="54"/>
        <v>0</v>
      </c>
      <c r="AE461" s="254">
        <f t="shared" si="56"/>
      </c>
    </row>
    <row r="462" spans="1:31" ht="13.5">
      <c r="A462" s="60">
        <v>437</v>
      </c>
      <c r="B462">
        <f>B461</f>
        <v>145</v>
      </c>
      <c r="C462" s="60">
        <f t="shared" si="55"/>
        <v>2</v>
      </c>
      <c r="D462" s="245">
        <f>VLOOKUP($B462,'参加申込一覧表(様式A-3)'!$B$68:$AK$267,D$23,FALSE)</f>
        <v>0</v>
      </c>
      <c r="E462" s="246">
        <f>IF(AE462="","",COUNTIF(AE$26:AE462,E$24))</f>
      </c>
      <c r="G462" s="73">
        <f>VLOOKUP($B462,'参加申込一覧表(様式A-3)'!$B$68:$AK$267,G$23,FALSE)</f>
        <v>0</v>
      </c>
      <c r="H462" s="60">
        <f t="shared" si="50"/>
      </c>
      <c r="I462" s="81">
        <f>VLOOKUP($B462,'参加申込一覧表(様式A-3)'!$B$68:$AK$267,I$23,FALSE)</f>
      </c>
      <c r="K462" s="73">
        <f>VLOOKUP($B462,'参加申込一覧表(様式A-3)'!$B$68:$AK$267,K$23,FALSE)</f>
        <v>0</v>
      </c>
      <c r="L462" s="81" t="str">
        <f>VLOOKUP($B462,'参加申込一覧表(様式A-3)'!$B$68:$AK$267,L$23,FALSE)</f>
        <v>・</v>
      </c>
      <c r="M462" s="81" t="str">
        <f>VLOOKUP($B462,'参加申込一覧表(様式A-3)'!$B$68:$AK$267,M$23,FALSE)</f>
        <v>・</v>
      </c>
      <c r="N462" s="81" t="str">
        <f>VLOOKUP($B462,'参加申込一覧表(様式A-3)'!$B$68:$AK$267,N$23,FALSE)</f>
        <v>・</v>
      </c>
      <c r="Q462" s="73">
        <f>VLOOKUP($B462,'参加申込一覧表(様式A-3)'!$B$68:$AK$267,Q$23,FALSE)</f>
      </c>
      <c r="R462" s="81" t="str">
        <f>VLOOKUP($B462,'参加申込一覧表(様式A-3)'!$B$68:$AK$267,R$23,FALSE)</f>
        <v>　</v>
      </c>
      <c r="S462" s="81" t="str">
        <f>VLOOKUP($B462,'参加申込一覧表(様式A-3)'!$B$68:$AK$267,S$23,FALSE)</f>
        <v>　</v>
      </c>
      <c r="U462" s="83">
        <f>'参加申込一覧表(様式A-3)'!J$60</f>
      </c>
      <c r="V462" s="60">
        <v>30</v>
      </c>
      <c r="W462" s="73">
        <f>VLOOKUP($B462,'参加申込一覧表(様式A-3)'!$B$68:$AK$267,W$23,FALSE)</f>
        <v>0</v>
      </c>
      <c r="X462" s="60">
        <f t="shared" si="51"/>
        <v>12</v>
      </c>
      <c r="Y462" s="60">
        <f t="shared" si="52"/>
      </c>
      <c r="AC462" s="60">
        <f t="shared" si="53"/>
        <v>0</v>
      </c>
      <c r="AD462" s="60">
        <f t="shared" si="54"/>
        <v>0</v>
      </c>
      <c r="AE462" s="254">
        <f t="shared" si="56"/>
      </c>
    </row>
    <row r="463" spans="1:31" ht="13.5">
      <c r="A463" s="60">
        <v>438</v>
      </c>
      <c r="B463">
        <f>B460+1</f>
        <v>146</v>
      </c>
      <c r="C463" s="60">
        <f t="shared" si="55"/>
        <v>3</v>
      </c>
      <c r="D463" s="245">
        <f>VLOOKUP($B463,'参加申込一覧表(様式A-3)'!$B$68:$AK$267,D$24,FALSE)</f>
        <v>0</v>
      </c>
      <c r="E463" s="246">
        <f>IF(AE463="","",COUNTIF(AE$26:AE463,E$24))</f>
      </c>
      <c r="G463" s="73">
        <f>VLOOKUP($B463,'参加申込一覧表(様式A-3)'!$B$68:$AK$267,G$24,FALSE)</f>
        <v>0</v>
      </c>
      <c r="H463" s="60">
        <f t="shared" si="50"/>
      </c>
      <c r="I463" s="81">
        <f>VLOOKUP($B463,'参加申込一覧表(様式A-3)'!$B$68:$AK$267,I$24,FALSE)</f>
      </c>
      <c r="K463" s="73">
        <f>VLOOKUP($B463,'参加申込一覧表(様式A-3)'!$B$68:$AK$267,K$24,FALSE)</f>
        <v>0</v>
      </c>
      <c r="L463" s="81" t="str">
        <f>VLOOKUP($B463,'参加申込一覧表(様式A-3)'!$B$68:$AK$267,L$24,FALSE)</f>
        <v>・</v>
      </c>
      <c r="M463" s="81" t="str">
        <f>VLOOKUP($B463,'参加申込一覧表(様式A-3)'!$B$68:$AK$267,M$24,FALSE)</f>
        <v>・</v>
      </c>
      <c r="N463" s="81" t="str">
        <f>VLOOKUP($B463,'参加申込一覧表(様式A-3)'!$B$68:$AK$267,N$24,FALSE)</f>
        <v>・</v>
      </c>
      <c r="Q463" s="73">
        <f>VLOOKUP($B463,'参加申込一覧表(様式A-3)'!$B$68:$AK$267,Q$24,FALSE)</f>
      </c>
      <c r="R463" s="81" t="str">
        <f>VLOOKUP($B463,'参加申込一覧表(様式A-3)'!$B$68:$AK$267,R$24,FALSE)</f>
        <v>　</v>
      </c>
      <c r="S463" s="81" t="str">
        <f>VLOOKUP($B463,'参加申込一覧表(様式A-3)'!$B$68:$AK$267,S$24,FALSE)</f>
        <v>　</v>
      </c>
      <c r="U463" s="83">
        <f>'参加申込一覧表(様式A-3)'!J$60</f>
      </c>
      <c r="V463" s="60">
        <v>30</v>
      </c>
      <c r="W463" s="73">
        <f>VLOOKUP($B463,'参加申込一覧表(様式A-3)'!$B$68:$AK$267,W$24,FALSE)</f>
        <v>0</v>
      </c>
      <c r="X463" s="60">
        <f t="shared" si="51"/>
        <v>12</v>
      </c>
      <c r="Y463" s="60">
        <f t="shared" si="52"/>
      </c>
      <c r="AC463" s="60">
        <f t="shared" si="53"/>
        <v>0</v>
      </c>
      <c r="AD463" s="60">
        <f t="shared" si="54"/>
        <v>0</v>
      </c>
      <c r="AE463" s="254">
        <f t="shared" si="56"/>
      </c>
    </row>
    <row r="464" spans="1:31" ht="13.5">
      <c r="A464" s="60">
        <v>439</v>
      </c>
      <c r="B464">
        <f>B463</f>
        <v>146</v>
      </c>
      <c r="C464" s="60">
        <f t="shared" si="55"/>
        <v>1</v>
      </c>
      <c r="D464" s="245">
        <f>VLOOKUP($B464,'参加申込一覧表(様式A-3)'!$B$68:$AK$267,D$22,FALSE)</f>
        <v>0</v>
      </c>
      <c r="E464" s="246">
        <f>IF(AE464="","",COUNTIF(AE$26:AE464,E$24))</f>
      </c>
      <c r="G464" s="73">
        <f>VLOOKUP($B464,'参加申込一覧表(様式A-3)'!$B$68:$AK$267,G$22,FALSE)</f>
        <v>0</v>
      </c>
      <c r="H464" s="60">
        <f t="shared" si="50"/>
      </c>
      <c r="I464" s="81">
        <f>VLOOKUP($B464,'参加申込一覧表(様式A-3)'!$B$68:$AK$267,I$22,FALSE)</f>
      </c>
      <c r="K464" s="73">
        <f>VLOOKUP($B464,'参加申込一覧表(様式A-3)'!$B$68:$AK$267,K$22,FALSE)</f>
        <v>0</v>
      </c>
      <c r="L464" s="81" t="str">
        <f>VLOOKUP($B464,'参加申込一覧表(様式A-3)'!$B$68:$AK$267,L$22,FALSE)</f>
        <v>・</v>
      </c>
      <c r="M464" s="81" t="str">
        <f>VLOOKUP($B464,'参加申込一覧表(様式A-3)'!$B$68:$AK$267,M$22,FALSE)</f>
        <v>・</v>
      </c>
      <c r="N464" s="81" t="str">
        <f>VLOOKUP($B464,'参加申込一覧表(様式A-3)'!$B$68:$AK$267,N$22,FALSE)</f>
        <v>・</v>
      </c>
      <c r="Q464" s="73">
        <f>VLOOKUP($B464,'参加申込一覧表(様式A-3)'!$B$68:$AK$267,$Q$22,FALSE)</f>
      </c>
      <c r="R464" s="81" t="str">
        <f>VLOOKUP($B464,'参加申込一覧表(様式A-3)'!$B$68:$AK$267,R$22,FALSE)</f>
        <v>　</v>
      </c>
      <c r="S464" s="81" t="str">
        <f>VLOOKUP($B464,'参加申込一覧表(様式A-3)'!$B$68:$AK$267,S$22,FALSE)</f>
        <v>　</v>
      </c>
      <c r="U464" s="83">
        <f>'参加申込一覧表(様式A-3)'!J$60</f>
      </c>
      <c r="V464" s="60">
        <v>30</v>
      </c>
      <c r="W464" s="73">
        <f>VLOOKUP($B464,'参加申込一覧表(様式A-3)'!$B$68:$AK$267,W$22,FALSE)</f>
        <v>0</v>
      </c>
      <c r="X464" s="60">
        <f t="shared" si="51"/>
        <v>12</v>
      </c>
      <c r="Y464" s="60">
        <f t="shared" si="52"/>
      </c>
      <c r="AC464" s="60">
        <f t="shared" si="53"/>
        <v>0</v>
      </c>
      <c r="AD464" s="60">
        <f t="shared" si="54"/>
        <v>0</v>
      </c>
      <c r="AE464" s="254">
        <f t="shared" si="56"/>
      </c>
    </row>
    <row r="465" spans="1:31" ht="13.5">
      <c r="A465" s="60">
        <v>440</v>
      </c>
      <c r="B465">
        <f>B464</f>
        <v>146</v>
      </c>
      <c r="C465" s="60">
        <f t="shared" si="55"/>
        <v>2</v>
      </c>
      <c r="D465" s="245">
        <f>VLOOKUP($B465,'参加申込一覧表(様式A-3)'!$B$68:$AK$267,D$23,FALSE)</f>
        <v>0</v>
      </c>
      <c r="E465" s="246">
        <f>IF(AE465="","",COUNTIF(AE$26:AE465,E$24))</f>
      </c>
      <c r="G465" s="73">
        <f>VLOOKUP($B465,'参加申込一覧表(様式A-3)'!$B$68:$AK$267,G$23,FALSE)</f>
        <v>0</v>
      </c>
      <c r="H465" s="60">
        <f t="shared" si="50"/>
      </c>
      <c r="I465" s="81">
        <f>VLOOKUP($B465,'参加申込一覧表(様式A-3)'!$B$68:$AK$267,I$23,FALSE)</f>
      </c>
      <c r="K465" s="73">
        <f>VLOOKUP($B465,'参加申込一覧表(様式A-3)'!$B$68:$AK$267,K$23,FALSE)</f>
        <v>0</v>
      </c>
      <c r="L465" s="81" t="str">
        <f>VLOOKUP($B465,'参加申込一覧表(様式A-3)'!$B$68:$AK$267,L$23,FALSE)</f>
        <v>・</v>
      </c>
      <c r="M465" s="81" t="str">
        <f>VLOOKUP($B465,'参加申込一覧表(様式A-3)'!$B$68:$AK$267,M$23,FALSE)</f>
        <v>・</v>
      </c>
      <c r="N465" s="81" t="str">
        <f>VLOOKUP($B465,'参加申込一覧表(様式A-3)'!$B$68:$AK$267,N$23,FALSE)</f>
        <v>・</v>
      </c>
      <c r="Q465" s="73">
        <f>VLOOKUP($B465,'参加申込一覧表(様式A-3)'!$B$68:$AK$267,Q$23,FALSE)</f>
      </c>
      <c r="R465" s="81" t="str">
        <f>VLOOKUP($B465,'参加申込一覧表(様式A-3)'!$B$68:$AK$267,R$23,FALSE)</f>
        <v>　</v>
      </c>
      <c r="S465" s="81" t="str">
        <f>VLOOKUP($B465,'参加申込一覧表(様式A-3)'!$B$68:$AK$267,S$23,FALSE)</f>
        <v>　</v>
      </c>
      <c r="U465" s="83">
        <f>'参加申込一覧表(様式A-3)'!J$60</f>
      </c>
      <c r="V465" s="60">
        <v>30</v>
      </c>
      <c r="W465" s="73">
        <f>VLOOKUP($B465,'参加申込一覧表(様式A-3)'!$B$68:$AK$267,W$23,FALSE)</f>
        <v>0</v>
      </c>
      <c r="X465" s="60">
        <f t="shared" si="51"/>
        <v>12</v>
      </c>
      <c r="Y465" s="60">
        <f t="shared" si="52"/>
      </c>
      <c r="AC465" s="60">
        <f t="shared" si="53"/>
        <v>0</v>
      </c>
      <c r="AD465" s="60">
        <f t="shared" si="54"/>
        <v>0</v>
      </c>
      <c r="AE465" s="254">
        <f t="shared" si="56"/>
      </c>
    </row>
    <row r="466" spans="1:31" ht="13.5">
      <c r="A466" s="60">
        <v>441</v>
      </c>
      <c r="B466">
        <f>B463+1</f>
        <v>147</v>
      </c>
      <c r="C466" s="60">
        <f t="shared" si="55"/>
        <v>3</v>
      </c>
      <c r="D466" s="245">
        <f>VLOOKUP($B466,'参加申込一覧表(様式A-3)'!$B$68:$AK$267,D$24,FALSE)</f>
        <v>0</v>
      </c>
      <c r="E466" s="246">
        <f>IF(AE466="","",COUNTIF(AE$26:AE466,E$24))</f>
      </c>
      <c r="G466" s="73">
        <f>VLOOKUP($B466,'参加申込一覧表(様式A-3)'!$B$68:$AK$267,G$24,FALSE)</f>
        <v>0</v>
      </c>
      <c r="H466" s="60">
        <f t="shared" si="50"/>
      </c>
      <c r="I466" s="81">
        <f>VLOOKUP($B466,'参加申込一覧表(様式A-3)'!$B$68:$AK$267,I$24,FALSE)</f>
      </c>
      <c r="K466" s="73">
        <f>VLOOKUP($B466,'参加申込一覧表(様式A-3)'!$B$68:$AK$267,K$24,FALSE)</f>
        <v>0</v>
      </c>
      <c r="L466" s="81" t="str">
        <f>VLOOKUP($B466,'参加申込一覧表(様式A-3)'!$B$68:$AK$267,L$24,FALSE)</f>
        <v>・</v>
      </c>
      <c r="M466" s="81" t="str">
        <f>VLOOKUP($B466,'参加申込一覧表(様式A-3)'!$B$68:$AK$267,M$24,FALSE)</f>
        <v>・</v>
      </c>
      <c r="N466" s="81" t="str">
        <f>VLOOKUP($B466,'参加申込一覧表(様式A-3)'!$B$68:$AK$267,N$24,FALSE)</f>
        <v>・</v>
      </c>
      <c r="Q466" s="73">
        <f>VLOOKUP($B466,'参加申込一覧表(様式A-3)'!$B$68:$AK$267,Q$24,FALSE)</f>
      </c>
      <c r="R466" s="81" t="str">
        <f>VLOOKUP($B466,'参加申込一覧表(様式A-3)'!$B$68:$AK$267,R$24,FALSE)</f>
        <v>　</v>
      </c>
      <c r="S466" s="81" t="str">
        <f>VLOOKUP($B466,'参加申込一覧表(様式A-3)'!$B$68:$AK$267,S$24,FALSE)</f>
        <v>　</v>
      </c>
      <c r="U466" s="83">
        <f>'参加申込一覧表(様式A-3)'!J$60</f>
      </c>
      <c r="V466" s="60">
        <v>30</v>
      </c>
      <c r="W466" s="73">
        <f>VLOOKUP($B466,'参加申込一覧表(様式A-3)'!$B$68:$AK$267,W$24,FALSE)</f>
        <v>0</v>
      </c>
      <c r="X466" s="60">
        <f t="shared" si="51"/>
        <v>12</v>
      </c>
      <c r="Y466" s="60">
        <f t="shared" si="52"/>
      </c>
      <c r="AC466" s="60">
        <f t="shared" si="53"/>
        <v>0</v>
      </c>
      <c r="AD466" s="60">
        <f t="shared" si="54"/>
        <v>0</v>
      </c>
      <c r="AE466" s="254">
        <f t="shared" si="56"/>
      </c>
    </row>
    <row r="467" spans="1:31" ht="13.5">
      <c r="A467" s="60">
        <v>442</v>
      </c>
      <c r="B467">
        <f>B466</f>
        <v>147</v>
      </c>
      <c r="C467" s="60">
        <f t="shared" si="55"/>
        <v>1</v>
      </c>
      <c r="D467" s="245">
        <f>VLOOKUP($B467,'参加申込一覧表(様式A-3)'!$B$68:$AK$267,D$22,FALSE)</f>
        <v>0</v>
      </c>
      <c r="E467" s="246">
        <f>IF(AE467="","",COUNTIF(AE$26:AE467,E$24))</f>
      </c>
      <c r="G467" s="73">
        <f>VLOOKUP($B467,'参加申込一覧表(様式A-3)'!$B$68:$AK$267,G$22,FALSE)</f>
        <v>0</v>
      </c>
      <c r="H467" s="60">
        <f t="shared" si="50"/>
      </c>
      <c r="I467" s="81">
        <f>VLOOKUP($B467,'参加申込一覧表(様式A-3)'!$B$68:$AK$267,I$22,FALSE)</f>
      </c>
      <c r="K467" s="73">
        <f>VLOOKUP($B467,'参加申込一覧表(様式A-3)'!$B$68:$AK$267,K$22,FALSE)</f>
        <v>0</v>
      </c>
      <c r="L467" s="81" t="str">
        <f>VLOOKUP($B467,'参加申込一覧表(様式A-3)'!$B$68:$AK$267,L$22,FALSE)</f>
        <v>・</v>
      </c>
      <c r="M467" s="81" t="str">
        <f>VLOOKUP($B467,'参加申込一覧表(様式A-3)'!$B$68:$AK$267,M$22,FALSE)</f>
        <v>・</v>
      </c>
      <c r="N467" s="81" t="str">
        <f>VLOOKUP($B467,'参加申込一覧表(様式A-3)'!$B$68:$AK$267,N$22,FALSE)</f>
        <v>・</v>
      </c>
      <c r="Q467" s="73">
        <f>VLOOKUP($B467,'参加申込一覧表(様式A-3)'!$B$68:$AK$267,$Q$22,FALSE)</f>
      </c>
      <c r="R467" s="81" t="str">
        <f>VLOOKUP($B467,'参加申込一覧表(様式A-3)'!$B$68:$AK$267,R$22,FALSE)</f>
        <v>　</v>
      </c>
      <c r="S467" s="81" t="str">
        <f>VLOOKUP($B467,'参加申込一覧表(様式A-3)'!$B$68:$AK$267,S$22,FALSE)</f>
        <v>　</v>
      </c>
      <c r="U467" s="83">
        <f>'参加申込一覧表(様式A-3)'!J$60</f>
      </c>
      <c r="V467" s="60">
        <v>30</v>
      </c>
      <c r="W467" s="73">
        <f>VLOOKUP($B467,'参加申込一覧表(様式A-3)'!$B$68:$AK$267,W$22,FALSE)</f>
        <v>0</v>
      </c>
      <c r="X467" s="60">
        <f t="shared" si="51"/>
        <v>12</v>
      </c>
      <c r="Y467" s="60">
        <f t="shared" si="52"/>
      </c>
      <c r="AC467" s="60">
        <f t="shared" si="53"/>
        <v>0</v>
      </c>
      <c r="AD467" s="60">
        <f t="shared" si="54"/>
        <v>0</v>
      </c>
      <c r="AE467" s="254">
        <f t="shared" si="56"/>
      </c>
    </row>
    <row r="468" spans="1:31" ht="13.5">
      <c r="A468" s="60">
        <v>443</v>
      </c>
      <c r="B468">
        <f>B467</f>
        <v>147</v>
      </c>
      <c r="C468" s="60">
        <f t="shared" si="55"/>
        <v>2</v>
      </c>
      <c r="D468" s="245">
        <f>VLOOKUP($B468,'参加申込一覧表(様式A-3)'!$B$68:$AK$267,D$23,FALSE)</f>
        <v>0</v>
      </c>
      <c r="E468" s="246">
        <f>IF(AE468="","",COUNTIF(AE$26:AE468,E$24))</f>
      </c>
      <c r="G468" s="73">
        <f>VLOOKUP($B468,'参加申込一覧表(様式A-3)'!$B$68:$AK$267,G$23,FALSE)</f>
        <v>0</v>
      </c>
      <c r="H468" s="60">
        <f t="shared" si="50"/>
      </c>
      <c r="I468" s="81">
        <f>VLOOKUP($B468,'参加申込一覧表(様式A-3)'!$B$68:$AK$267,I$23,FALSE)</f>
      </c>
      <c r="K468" s="73">
        <f>VLOOKUP($B468,'参加申込一覧表(様式A-3)'!$B$68:$AK$267,K$23,FALSE)</f>
        <v>0</v>
      </c>
      <c r="L468" s="81" t="str">
        <f>VLOOKUP($B468,'参加申込一覧表(様式A-3)'!$B$68:$AK$267,L$23,FALSE)</f>
        <v>・</v>
      </c>
      <c r="M468" s="81" t="str">
        <f>VLOOKUP($B468,'参加申込一覧表(様式A-3)'!$B$68:$AK$267,M$23,FALSE)</f>
        <v>・</v>
      </c>
      <c r="N468" s="81" t="str">
        <f>VLOOKUP($B468,'参加申込一覧表(様式A-3)'!$B$68:$AK$267,N$23,FALSE)</f>
        <v>・</v>
      </c>
      <c r="Q468" s="73">
        <f>VLOOKUP($B468,'参加申込一覧表(様式A-3)'!$B$68:$AK$267,Q$23,FALSE)</f>
      </c>
      <c r="R468" s="81" t="str">
        <f>VLOOKUP($B468,'参加申込一覧表(様式A-3)'!$B$68:$AK$267,R$23,FALSE)</f>
        <v>　</v>
      </c>
      <c r="S468" s="81" t="str">
        <f>VLOOKUP($B468,'参加申込一覧表(様式A-3)'!$B$68:$AK$267,S$23,FALSE)</f>
        <v>　</v>
      </c>
      <c r="U468" s="83">
        <f>'参加申込一覧表(様式A-3)'!J$60</f>
      </c>
      <c r="V468" s="60">
        <v>30</v>
      </c>
      <c r="W468" s="73">
        <f>VLOOKUP($B468,'参加申込一覧表(様式A-3)'!$B$68:$AK$267,W$23,FALSE)</f>
        <v>0</v>
      </c>
      <c r="X468" s="60">
        <f t="shared" si="51"/>
        <v>12</v>
      </c>
      <c r="Y468" s="60">
        <f t="shared" si="52"/>
      </c>
      <c r="AC468" s="60">
        <f t="shared" si="53"/>
        <v>0</v>
      </c>
      <c r="AD468" s="60">
        <f t="shared" si="54"/>
        <v>0</v>
      </c>
      <c r="AE468" s="254">
        <f t="shared" si="56"/>
      </c>
    </row>
    <row r="469" spans="1:31" ht="13.5">
      <c r="A469" s="60">
        <v>444</v>
      </c>
      <c r="B469">
        <f>B466+1</f>
        <v>148</v>
      </c>
      <c r="C469" s="60">
        <f t="shared" si="55"/>
        <v>3</v>
      </c>
      <c r="D469" s="245">
        <f>VLOOKUP($B469,'参加申込一覧表(様式A-3)'!$B$68:$AK$267,D$24,FALSE)</f>
        <v>0</v>
      </c>
      <c r="E469" s="246">
        <f>IF(AE469="","",COUNTIF(AE$26:AE469,E$24))</f>
      </c>
      <c r="G469" s="73">
        <f>VLOOKUP($B469,'参加申込一覧表(様式A-3)'!$B$68:$AK$267,G$24,FALSE)</f>
        <v>0</v>
      </c>
      <c r="H469" s="60">
        <f t="shared" si="50"/>
      </c>
      <c r="I469" s="81">
        <f>VLOOKUP($B469,'参加申込一覧表(様式A-3)'!$B$68:$AK$267,I$24,FALSE)</f>
      </c>
      <c r="K469" s="73">
        <f>VLOOKUP($B469,'参加申込一覧表(様式A-3)'!$B$68:$AK$267,K$24,FALSE)</f>
        <v>0</v>
      </c>
      <c r="L469" s="81" t="str">
        <f>VLOOKUP($B469,'参加申込一覧表(様式A-3)'!$B$68:$AK$267,L$24,FALSE)</f>
        <v>・</v>
      </c>
      <c r="M469" s="81" t="str">
        <f>VLOOKUP($B469,'参加申込一覧表(様式A-3)'!$B$68:$AK$267,M$24,FALSE)</f>
        <v>・</v>
      </c>
      <c r="N469" s="81" t="str">
        <f>VLOOKUP($B469,'参加申込一覧表(様式A-3)'!$B$68:$AK$267,N$24,FALSE)</f>
        <v>・</v>
      </c>
      <c r="Q469" s="73">
        <f>VLOOKUP($B469,'参加申込一覧表(様式A-3)'!$B$68:$AK$267,Q$24,FALSE)</f>
      </c>
      <c r="R469" s="81" t="str">
        <f>VLOOKUP($B469,'参加申込一覧表(様式A-3)'!$B$68:$AK$267,R$24,FALSE)</f>
        <v>　</v>
      </c>
      <c r="S469" s="81" t="str">
        <f>VLOOKUP($B469,'参加申込一覧表(様式A-3)'!$B$68:$AK$267,S$24,FALSE)</f>
        <v>　</v>
      </c>
      <c r="U469" s="83">
        <f>'参加申込一覧表(様式A-3)'!J$60</f>
      </c>
      <c r="V469" s="60">
        <v>30</v>
      </c>
      <c r="W469" s="73">
        <f>VLOOKUP($B469,'参加申込一覧表(様式A-3)'!$B$68:$AK$267,W$24,FALSE)</f>
        <v>0</v>
      </c>
      <c r="X469" s="60">
        <f t="shared" si="51"/>
        <v>12</v>
      </c>
      <c r="Y469" s="60">
        <f t="shared" si="52"/>
      </c>
      <c r="AC469" s="60">
        <f t="shared" si="53"/>
        <v>0</v>
      </c>
      <c r="AD469" s="60">
        <f t="shared" si="54"/>
        <v>0</v>
      </c>
      <c r="AE469" s="254">
        <f t="shared" si="56"/>
      </c>
    </row>
    <row r="470" spans="1:31" ht="13.5">
      <c r="A470" s="60">
        <v>445</v>
      </c>
      <c r="B470">
        <f>B469</f>
        <v>148</v>
      </c>
      <c r="C470" s="60">
        <f t="shared" si="55"/>
        <v>1</v>
      </c>
      <c r="D470" s="245">
        <f>VLOOKUP($B470,'参加申込一覧表(様式A-3)'!$B$68:$AK$267,D$22,FALSE)</f>
        <v>0</v>
      </c>
      <c r="E470" s="246">
        <f>IF(AE470="","",COUNTIF(AE$26:AE470,E$24))</f>
      </c>
      <c r="G470" s="73">
        <f>VLOOKUP($B470,'参加申込一覧表(様式A-3)'!$B$68:$AK$267,G$22,FALSE)</f>
        <v>0</v>
      </c>
      <c r="H470" s="60">
        <f t="shared" si="50"/>
      </c>
      <c r="I470" s="81">
        <f>VLOOKUP($B470,'参加申込一覧表(様式A-3)'!$B$68:$AK$267,I$22,FALSE)</f>
      </c>
      <c r="K470" s="73">
        <f>VLOOKUP($B470,'参加申込一覧表(様式A-3)'!$B$68:$AK$267,K$22,FALSE)</f>
        <v>0</v>
      </c>
      <c r="L470" s="81" t="str">
        <f>VLOOKUP($B470,'参加申込一覧表(様式A-3)'!$B$68:$AK$267,L$22,FALSE)</f>
        <v>・</v>
      </c>
      <c r="M470" s="81" t="str">
        <f>VLOOKUP($B470,'参加申込一覧表(様式A-3)'!$B$68:$AK$267,M$22,FALSE)</f>
        <v>・</v>
      </c>
      <c r="N470" s="81" t="str">
        <f>VLOOKUP($B470,'参加申込一覧表(様式A-3)'!$B$68:$AK$267,N$22,FALSE)</f>
        <v>・</v>
      </c>
      <c r="Q470" s="73">
        <f>VLOOKUP($B470,'参加申込一覧表(様式A-3)'!$B$68:$AK$267,$Q$22,FALSE)</f>
      </c>
      <c r="R470" s="81" t="str">
        <f>VLOOKUP($B470,'参加申込一覧表(様式A-3)'!$B$68:$AK$267,R$22,FALSE)</f>
        <v>　</v>
      </c>
      <c r="S470" s="81" t="str">
        <f>VLOOKUP($B470,'参加申込一覧表(様式A-3)'!$B$68:$AK$267,S$22,FALSE)</f>
        <v>　</v>
      </c>
      <c r="U470" s="83">
        <f>'参加申込一覧表(様式A-3)'!J$60</f>
      </c>
      <c r="V470" s="60">
        <v>30</v>
      </c>
      <c r="W470" s="73">
        <f>VLOOKUP($B470,'参加申込一覧表(様式A-3)'!$B$68:$AK$267,W$22,FALSE)</f>
        <v>0</v>
      </c>
      <c r="X470" s="60">
        <f t="shared" si="51"/>
        <v>12</v>
      </c>
      <c r="Y470" s="60">
        <f t="shared" si="52"/>
      </c>
      <c r="AC470" s="60">
        <f t="shared" si="53"/>
        <v>0</v>
      </c>
      <c r="AD470" s="60">
        <f t="shared" si="54"/>
        <v>0</v>
      </c>
      <c r="AE470" s="254">
        <f t="shared" si="56"/>
      </c>
    </row>
    <row r="471" spans="1:31" ht="13.5">
      <c r="A471" s="60">
        <v>446</v>
      </c>
      <c r="B471">
        <f>B470</f>
        <v>148</v>
      </c>
      <c r="C471" s="60">
        <f t="shared" si="55"/>
        <v>2</v>
      </c>
      <c r="D471" s="245">
        <f>VLOOKUP($B471,'参加申込一覧表(様式A-3)'!$B$68:$AK$267,D$23,FALSE)</f>
        <v>0</v>
      </c>
      <c r="E471" s="246">
        <f>IF(AE471="","",COUNTIF(AE$26:AE471,E$24))</f>
      </c>
      <c r="G471" s="73">
        <f>VLOOKUP($B471,'参加申込一覧表(様式A-3)'!$B$68:$AK$267,G$23,FALSE)</f>
        <v>0</v>
      </c>
      <c r="H471" s="60">
        <f aca="true" t="shared" si="57" ref="H471:H534">IF(AND(I471&lt;&gt;"",R471&lt;&gt;""),0,"")</f>
      </c>
      <c r="I471" s="81">
        <f>VLOOKUP($B471,'参加申込一覧表(様式A-3)'!$B$68:$AK$267,I$23,FALSE)</f>
      </c>
      <c r="K471" s="73">
        <f>VLOOKUP($B471,'参加申込一覧表(様式A-3)'!$B$68:$AK$267,K$23,FALSE)</f>
        <v>0</v>
      </c>
      <c r="L471" s="81" t="str">
        <f>VLOOKUP($B471,'参加申込一覧表(様式A-3)'!$B$68:$AK$267,L$23,FALSE)</f>
        <v>・</v>
      </c>
      <c r="M471" s="81" t="str">
        <f>VLOOKUP($B471,'参加申込一覧表(様式A-3)'!$B$68:$AK$267,M$23,FALSE)</f>
        <v>・</v>
      </c>
      <c r="N471" s="81" t="str">
        <f>VLOOKUP($B471,'参加申込一覧表(様式A-3)'!$B$68:$AK$267,N$23,FALSE)</f>
        <v>・</v>
      </c>
      <c r="Q471" s="73">
        <f>VLOOKUP($B471,'参加申込一覧表(様式A-3)'!$B$68:$AK$267,Q$23,FALSE)</f>
      </c>
      <c r="R471" s="81" t="str">
        <f>VLOOKUP($B471,'参加申込一覧表(様式A-3)'!$B$68:$AK$267,R$23,FALSE)</f>
        <v>　</v>
      </c>
      <c r="S471" s="81" t="str">
        <f>VLOOKUP($B471,'参加申込一覧表(様式A-3)'!$B$68:$AK$267,S$23,FALSE)</f>
        <v>　</v>
      </c>
      <c r="U471" s="83">
        <f>'参加申込一覧表(様式A-3)'!J$60</f>
      </c>
      <c r="V471" s="60">
        <v>30</v>
      </c>
      <c r="W471" s="73">
        <f>VLOOKUP($B471,'参加申込一覧表(様式A-3)'!$B$68:$AK$267,W$23,FALSE)</f>
        <v>0</v>
      </c>
      <c r="X471" s="60">
        <f aca="true" t="shared" si="58" ref="X471:X534">12+W471</f>
        <v>12</v>
      </c>
      <c r="Y471" s="60">
        <f aca="true" t="shared" si="59" ref="Y471:Y534">Q471</f>
      </c>
      <c r="AC471" s="60">
        <f aca="true" t="shared" si="60" ref="AC471:AC534">K471</f>
        <v>0</v>
      </c>
      <c r="AD471" s="60">
        <f aca="true" t="shared" si="61" ref="AD471:AD534">AC471</f>
        <v>0</v>
      </c>
      <c r="AE471" s="254">
        <f t="shared" si="56"/>
      </c>
    </row>
    <row r="472" spans="1:31" ht="13.5">
      <c r="A472" s="60">
        <v>447</v>
      </c>
      <c r="B472">
        <f>B469+1</f>
        <v>149</v>
      </c>
      <c r="C472" s="60">
        <f t="shared" si="55"/>
        <v>3</v>
      </c>
      <c r="D472" s="245">
        <f>VLOOKUP($B472,'参加申込一覧表(様式A-3)'!$B$68:$AK$267,D$24,FALSE)</f>
        <v>0</v>
      </c>
      <c r="E472" s="246">
        <f>IF(AE472="","",COUNTIF(AE$26:AE472,E$24))</f>
      </c>
      <c r="G472" s="73">
        <f>VLOOKUP($B472,'参加申込一覧表(様式A-3)'!$B$68:$AK$267,G$24,FALSE)</f>
        <v>0</v>
      </c>
      <c r="H472" s="60">
        <f t="shared" si="57"/>
      </c>
      <c r="I472" s="81">
        <f>VLOOKUP($B472,'参加申込一覧表(様式A-3)'!$B$68:$AK$267,I$24,FALSE)</f>
      </c>
      <c r="K472" s="73">
        <f>VLOOKUP($B472,'参加申込一覧表(様式A-3)'!$B$68:$AK$267,K$24,FALSE)</f>
        <v>0</v>
      </c>
      <c r="L472" s="81" t="str">
        <f>VLOOKUP($B472,'参加申込一覧表(様式A-3)'!$B$68:$AK$267,L$24,FALSE)</f>
        <v>・</v>
      </c>
      <c r="M472" s="81" t="str">
        <f>VLOOKUP($B472,'参加申込一覧表(様式A-3)'!$B$68:$AK$267,M$24,FALSE)</f>
        <v>・</v>
      </c>
      <c r="N472" s="81" t="str">
        <f>VLOOKUP($B472,'参加申込一覧表(様式A-3)'!$B$68:$AK$267,N$24,FALSE)</f>
        <v>・</v>
      </c>
      <c r="Q472" s="73">
        <f>VLOOKUP($B472,'参加申込一覧表(様式A-3)'!$B$68:$AK$267,Q$24,FALSE)</f>
      </c>
      <c r="R472" s="81" t="str">
        <f>VLOOKUP($B472,'参加申込一覧表(様式A-3)'!$B$68:$AK$267,R$24,FALSE)</f>
        <v>　</v>
      </c>
      <c r="S472" s="81" t="str">
        <f>VLOOKUP($B472,'参加申込一覧表(様式A-3)'!$B$68:$AK$267,S$24,FALSE)</f>
        <v>　</v>
      </c>
      <c r="U472" s="83">
        <f>'参加申込一覧表(様式A-3)'!J$60</f>
      </c>
      <c r="V472" s="60">
        <v>30</v>
      </c>
      <c r="W472" s="73">
        <f>VLOOKUP($B472,'参加申込一覧表(様式A-3)'!$B$68:$AK$267,W$24,FALSE)</f>
        <v>0</v>
      </c>
      <c r="X472" s="60">
        <f t="shared" si="58"/>
        <v>12</v>
      </c>
      <c r="Y472" s="60">
        <f t="shared" si="59"/>
      </c>
      <c r="AC472" s="60">
        <f t="shared" si="60"/>
        <v>0</v>
      </c>
      <c r="AD472" s="60">
        <f t="shared" si="61"/>
        <v>0</v>
      </c>
      <c r="AE472" s="254">
        <f t="shared" si="56"/>
      </c>
    </row>
    <row r="473" spans="1:31" ht="13.5">
      <c r="A473" s="60">
        <v>448</v>
      </c>
      <c r="B473">
        <f>B472</f>
        <v>149</v>
      </c>
      <c r="C473" s="60">
        <f t="shared" si="55"/>
        <v>1</v>
      </c>
      <c r="D473" s="245">
        <f>VLOOKUP($B473,'参加申込一覧表(様式A-3)'!$B$68:$AK$267,D$22,FALSE)</f>
        <v>0</v>
      </c>
      <c r="E473" s="246">
        <f>IF(AE473="","",COUNTIF(AE$26:AE473,E$24))</f>
      </c>
      <c r="G473" s="73">
        <f>VLOOKUP($B473,'参加申込一覧表(様式A-3)'!$B$68:$AK$267,G$22,FALSE)</f>
        <v>0</v>
      </c>
      <c r="H473" s="60">
        <f t="shared" si="57"/>
      </c>
      <c r="I473" s="81">
        <f>VLOOKUP($B473,'参加申込一覧表(様式A-3)'!$B$68:$AK$267,I$22,FALSE)</f>
      </c>
      <c r="K473" s="73">
        <f>VLOOKUP($B473,'参加申込一覧表(様式A-3)'!$B$68:$AK$267,K$22,FALSE)</f>
        <v>0</v>
      </c>
      <c r="L473" s="81" t="str">
        <f>VLOOKUP($B473,'参加申込一覧表(様式A-3)'!$B$68:$AK$267,L$22,FALSE)</f>
        <v>・</v>
      </c>
      <c r="M473" s="81" t="str">
        <f>VLOOKUP($B473,'参加申込一覧表(様式A-3)'!$B$68:$AK$267,M$22,FALSE)</f>
        <v>・</v>
      </c>
      <c r="N473" s="81" t="str">
        <f>VLOOKUP($B473,'参加申込一覧表(様式A-3)'!$B$68:$AK$267,N$22,FALSE)</f>
        <v>・</v>
      </c>
      <c r="Q473" s="73">
        <f>VLOOKUP($B473,'参加申込一覧表(様式A-3)'!$B$68:$AK$267,$Q$22,FALSE)</f>
      </c>
      <c r="R473" s="81" t="str">
        <f>VLOOKUP($B473,'参加申込一覧表(様式A-3)'!$B$68:$AK$267,R$22,FALSE)</f>
        <v>　</v>
      </c>
      <c r="S473" s="81" t="str">
        <f>VLOOKUP($B473,'参加申込一覧表(様式A-3)'!$B$68:$AK$267,S$22,FALSE)</f>
        <v>　</v>
      </c>
      <c r="U473" s="83">
        <f>'参加申込一覧表(様式A-3)'!J$60</f>
      </c>
      <c r="V473" s="60">
        <v>30</v>
      </c>
      <c r="W473" s="73">
        <f>VLOOKUP($B473,'参加申込一覧表(様式A-3)'!$B$68:$AK$267,W$22,FALSE)</f>
        <v>0</v>
      </c>
      <c r="X473" s="60">
        <f t="shared" si="58"/>
        <v>12</v>
      </c>
      <c r="Y473" s="60">
        <f t="shared" si="59"/>
      </c>
      <c r="AC473" s="60">
        <f t="shared" si="60"/>
        <v>0</v>
      </c>
      <c r="AD473" s="60">
        <f t="shared" si="61"/>
        <v>0</v>
      </c>
      <c r="AE473" s="254">
        <f t="shared" si="56"/>
      </c>
    </row>
    <row r="474" spans="1:31" ht="13.5">
      <c r="A474" s="60">
        <v>449</v>
      </c>
      <c r="B474">
        <f>B473</f>
        <v>149</v>
      </c>
      <c r="C474" s="60">
        <f t="shared" si="55"/>
        <v>2</v>
      </c>
      <c r="D474" s="245">
        <f>VLOOKUP($B474,'参加申込一覧表(様式A-3)'!$B$68:$AK$267,D$23,FALSE)</f>
        <v>0</v>
      </c>
      <c r="E474" s="246">
        <f>IF(AE474="","",COUNTIF(AE$26:AE474,E$24))</f>
      </c>
      <c r="G474" s="73">
        <f>VLOOKUP($B474,'参加申込一覧表(様式A-3)'!$B$68:$AK$267,G$23,FALSE)</f>
        <v>0</v>
      </c>
      <c r="H474" s="60">
        <f t="shared" si="57"/>
      </c>
      <c r="I474" s="81">
        <f>VLOOKUP($B474,'参加申込一覧表(様式A-3)'!$B$68:$AK$267,I$23,FALSE)</f>
      </c>
      <c r="K474" s="73">
        <f>VLOOKUP($B474,'参加申込一覧表(様式A-3)'!$B$68:$AK$267,K$23,FALSE)</f>
        <v>0</v>
      </c>
      <c r="L474" s="81" t="str">
        <f>VLOOKUP($B474,'参加申込一覧表(様式A-3)'!$B$68:$AK$267,L$23,FALSE)</f>
        <v>・</v>
      </c>
      <c r="M474" s="81" t="str">
        <f>VLOOKUP($B474,'参加申込一覧表(様式A-3)'!$B$68:$AK$267,M$23,FALSE)</f>
        <v>・</v>
      </c>
      <c r="N474" s="81" t="str">
        <f>VLOOKUP($B474,'参加申込一覧表(様式A-3)'!$B$68:$AK$267,N$23,FALSE)</f>
        <v>・</v>
      </c>
      <c r="Q474" s="73">
        <f>VLOOKUP($B474,'参加申込一覧表(様式A-3)'!$B$68:$AK$267,Q$23,FALSE)</f>
      </c>
      <c r="R474" s="81" t="str">
        <f>VLOOKUP($B474,'参加申込一覧表(様式A-3)'!$B$68:$AK$267,R$23,FALSE)</f>
        <v>　</v>
      </c>
      <c r="S474" s="81" t="str">
        <f>VLOOKUP($B474,'参加申込一覧表(様式A-3)'!$B$68:$AK$267,S$23,FALSE)</f>
        <v>　</v>
      </c>
      <c r="U474" s="83">
        <f>'参加申込一覧表(様式A-3)'!J$60</f>
      </c>
      <c r="V474" s="60">
        <v>30</v>
      </c>
      <c r="W474" s="73">
        <f>VLOOKUP($B474,'参加申込一覧表(様式A-3)'!$B$68:$AK$267,W$23,FALSE)</f>
        <v>0</v>
      </c>
      <c r="X474" s="60">
        <f t="shared" si="58"/>
        <v>12</v>
      </c>
      <c r="Y474" s="60">
        <f t="shared" si="59"/>
      </c>
      <c r="AC474" s="60">
        <f t="shared" si="60"/>
        <v>0</v>
      </c>
      <c r="AD474" s="60">
        <f t="shared" si="61"/>
        <v>0</v>
      </c>
      <c r="AE474" s="254">
        <f t="shared" si="56"/>
      </c>
    </row>
    <row r="475" spans="1:31" ht="13.5">
      <c r="A475" s="60">
        <v>450</v>
      </c>
      <c r="B475">
        <f>B472+1</f>
        <v>150</v>
      </c>
      <c r="C475" s="60">
        <f t="shared" si="55"/>
        <v>3</v>
      </c>
      <c r="D475" s="245">
        <f>VLOOKUP($B475,'参加申込一覧表(様式A-3)'!$B$68:$AK$267,D$24,FALSE)</f>
        <v>0</v>
      </c>
      <c r="E475" s="246">
        <f>IF(AE475="","",COUNTIF(AE$26:AE475,E$24))</f>
      </c>
      <c r="G475" s="73">
        <f>VLOOKUP($B475,'参加申込一覧表(様式A-3)'!$B$68:$AK$267,G$24,FALSE)</f>
        <v>0</v>
      </c>
      <c r="H475" s="60">
        <f t="shared" si="57"/>
      </c>
      <c r="I475" s="81">
        <f>VLOOKUP($B475,'参加申込一覧表(様式A-3)'!$B$68:$AK$267,I$24,FALSE)</f>
      </c>
      <c r="K475" s="73">
        <f>VLOOKUP($B475,'参加申込一覧表(様式A-3)'!$B$68:$AK$267,K$24,FALSE)</f>
        <v>0</v>
      </c>
      <c r="L475" s="81" t="str">
        <f>VLOOKUP($B475,'参加申込一覧表(様式A-3)'!$B$68:$AK$267,L$24,FALSE)</f>
        <v>・</v>
      </c>
      <c r="M475" s="81" t="str">
        <f>VLOOKUP($B475,'参加申込一覧表(様式A-3)'!$B$68:$AK$267,M$24,FALSE)</f>
        <v>・</v>
      </c>
      <c r="N475" s="81" t="str">
        <f>VLOOKUP($B475,'参加申込一覧表(様式A-3)'!$B$68:$AK$267,N$24,FALSE)</f>
        <v>・</v>
      </c>
      <c r="Q475" s="73">
        <f>VLOOKUP($B475,'参加申込一覧表(様式A-3)'!$B$68:$AK$267,Q$24,FALSE)</f>
      </c>
      <c r="R475" s="81" t="str">
        <f>VLOOKUP($B475,'参加申込一覧表(様式A-3)'!$B$68:$AK$267,R$24,FALSE)</f>
        <v>　</v>
      </c>
      <c r="S475" s="81" t="str">
        <f>VLOOKUP($B475,'参加申込一覧表(様式A-3)'!$B$68:$AK$267,S$24,FALSE)</f>
        <v>　</v>
      </c>
      <c r="U475" s="83">
        <f>'参加申込一覧表(様式A-3)'!J$60</f>
      </c>
      <c r="V475" s="60">
        <v>30</v>
      </c>
      <c r="W475" s="73">
        <f>VLOOKUP($B475,'参加申込一覧表(様式A-3)'!$B$68:$AK$267,W$24,FALSE)</f>
        <v>0</v>
      </c>
      <c r="X475" s="60">
        <f t="shared" si="58"/>
        <v>12</v>
      </c>
      <c r="Y475" s="60">
        <f t="shared" si="59"/>
      </c>
      <c r="AC475" s="60">
        <f t="shared" si="60"/>
        <v>0</v>
      </c>
      <c r="AD475" s="60">
        <f t="shared" si="61"/>
        <v>0</v>
      </c>
      <c r="AE475" s="254">
        <f t="shared" si="56"/>
      </c>
    </row>
    <row r="476" spans="1:31" ht="13.5">
      <c r="A476" s="60">
        <v>451</v>
      </c>
      <c r="B476">
        <f>B475</f>
        <v>150</v>
      </c>
      <c r="C476" s="60">
        <f t="shared" si="55"/>
        <v>1</v>
      </c>
      <c r="D476" s="245">
        <f>VLOOKUP($B476,'参加申込一覧表(様式A-3)'!$B$68:$AK$267,D$22,FALSE)</f>
        <v>0</v>
      </c>
      <c r="E476" s="246">
        <f>IF(AE476="","",COUNTIF(AE$26:AE476,E$24))</f>
      </c>
      <c r="G476" s="73">
        <f>VLOOKUP($B476,'参加申込一覧表(様式A-3)'!$B$68:$AK$267,G$22,FALSE)</f>
        <v>0</v>
      </c>
      <c r="H476" s="60">
        <f t="shared" si="57"/>
      </c>
      <c r="I476" s="81">
        <f>VLOOKUP($B476,'参加申込一覧表(様式A-3)'!$B$68:$AK$267,I$22,FALSE)</f>
      </c>
      <c r="K476" s="73">
        <f>VLOOKUP($B476,'参加申込一覧表(様式A-3)'!$B$68:$AK$267,K$22,FALSE)</f>
        <v>0</v>
      </c>
      <c r="L476" s="81" t="str">
        <f>VLOOKUP($B476,'参加申込一覧表(様式A-3)'!$B$68:$AK$267,L$22,FALSE)</f>
        <v>・</v>
      </c>
      <c r="M476" s="81" t="str">
        <f>VLOOKUP($B476,'参加申込一覧表(様式A-3)'!$B$68:$AK$267,M$22,FALSE)</f>
        <v>・</v>
      </c>
      <c r="N476" s="81" t="str">
        <f>VLOOKUP($B476,'参加申込一覧表(様式A-3)'!$B$68:$AK$267,N$22,FALSE)</f>
        <v>・</v>
      </c>
      <c r="Q476" s="73">
        <f>VLOOKUP($B476,'参加申込一覧表(様式A-3)'!$B$68:$AK$267,$Q$22,FALSE)</f>
      </c>
      <c r="R476" s="81" t="str">
        <f>VLOOKUP($B476,'参加申込一覧表(様式A-3)'!$B$68:$AK$267,R$22,FALSE)</f>
        <v>　</v>
      </c>
      <c r="S476" s="81" t="str">
        <f>VLOOKUP($B476,'参加申込一覧表(様式A-3)'!$B$68:$AK$267,S$22,FALSE)</f>
        <v>　</v>
      </c>
      <c r="U476" s="83">
        <f>'参加申込一覧表(様式A-3)'!J$60</f>
      </c>
      <c r="V476" s="60">
        <v>30</v>
      </c>
      <c r="W476" s="73">
        <f>VLOOKUP($B476,'参加申込一覧表(様式A-3)'!$B$68:$AK$267,W$22,FALSE)</f>
        <v>0</v>
      </c>
      <c r="X476" s="60">
        <f t="shared" si="58"/>
        <v>12</v>
      </c>
      <c r="Y476" s="60">
        <f t="shared" si="59"/>
      </c>
      <c r="AC476" s="60">
        <f t="shared" si="60"/>
        <v>0</v>
      </c>
      <c r="AD476" s="60">
        <f t="shared" si="61"/>
        <v>0</v>
      </c>
      <c r="AE476" s="254">
        <f t="shared" si="56"/>
      </c>
    </row>
    <row r="477" spans="1:31" ht="13.5">
      <c r="A477" s="60">
        <v>452</v>
      </c>
      <c r="B477">
        <f>B476</f>
        <v>150</v>
      </c>
      <c r="C477" s="60">
        <f t="shared" si="55"/>
        <v>2</v>
      </c>
      <c r="D477" s="245">
        <f>VLOOKUP($B477,'参加申込一覧表(様式A-3)'!$B$68:$AK$267,D$23,FALSE)</f>
        <v>0</v>
      </c>
      <c r="E477" s="246">
        <f>IF(AE477="","",COUNTIF(AE$26:AE477,E$24))</f>
      </c>
      <c r="G477" s="73">
        <f>VLOOKUP($B477,'参加申込一覧表(様式A-3)'!$B$68:$AK$267,G$23,FALSE)</f>
        <v>0</v>
      </c>
      <c r="H477" s="60">
        <f t="shared" si="57"/>
      </c>
      <c r="I477" s="81">
        <f>VLOOKUP($B477,'参加申込一覧表(様式A-3)'!$B$68:$AK$267,I$23,FALSE)</f>
      </c>
      <c r="K477" s="73">
        <f>VLOOKUP($B477,'参加申込一覧表(様式A-3)'!$B$68:$AK$267,K$23,FALSE)</f>
        <v>0</v>
      </c>
      <c r="L477" s="81" t="str">
        <f>VLOOKUP($B477,'参加申込一覧表(様式A-3)'!$B$68:$AK$267,L$23,FALSE)</f>
        <v>・</v>
      </c>
      <c r="M477" s="81" t="str">
        <f>VLOOKUP($B477,'参加申込一覧表(様式A-3)'!$B$68:$AK$267,M$23,FALSE)</f>
        <v>・</v>
      </c>
      <c r="N477" s="81" t="str">
        <f>VLOOKUP($B477,'参加申込一覧表(様式A-3)'!$B$68:$AK$267,N$23,FALSE)</f>
        <v>・</v>
      </c>
      <c r="Q477" s="73">
        <f>VLOOKUP($B477,'参加申込一覧表(様式A-3)'!$B$68:$AK$267,Q$23,FALSE)</f>
      </c>
      <c r="R477" s="81" t="str">
        <f>VLOOKUP($B477,'参加申込一覧表(様式A-3)'!$B$68:$AK$267,R$23,FALSE)</f>
        <v>　</v>
      </c>
      <c r="S477" s="81" t="str">
        <f>VLOOKUP($B477,'参加申込一覧表(様式A-3)'!$B$68:$AK$267,S$23,FALSE)</f>
        <v>　</v>
      </c>
      <c r="U477" s="83">
        <f>'参加申込一覧表(様式A-3)'!J$60</f>
      </c>
      <c r="V477" s="60">
        <v>30</v>
      </c>
      <c r="W477" s="73">
        <f>VLOOKUP($B477,'参加申込一覧表(様式A-3)'!$B$68:$AK$267,W$23,FALSE)</f>
        <v>0</v>
      </c>
      <c r="X477" s="60">
        <f t="shared" si="58"/>
        <v>12</v>
      </c>
      <c r="Y477" s="60">
        <f t="shared" si="59"/>
      </c>
      <c r="AC477" s="60">
        <f t="shared" si="60"/>
        <v>0</v>
      </c>
      <c r="AD477" s="60">
        <f t="shared" si="61"/>
        <v>0</v>
      </c>
      <c r="AE477" s="254">
        <f t="shared" si="56"/>
      </c>
    </row>
    <row r="478" spans="1:31" ht="13.5">
      <c r="A478" s="60">
        <v>453</v>
      </c>
      <c r="B478">
        <f>B475+1</f>
        <v>151</v>
      </c>
      <c r="C478" s="60">
        <f aca="true" t="shared" si="62" ref="C478:C541">C475</f>
        <v>3</v>
      </c>
      <c r="D478" s="245">
        <f>VLOOKUP($B478,'参加申込一覧表(様式A-3)'!$B$68:$AK$267,D$24,FALSE)</f>
        <v>0</v>
      </c>
      <c r="E478" s="246">
        <f>IF(AE478="","",COUNTIF(AE$26:AE478,E$24))</f>
      </c>
      <c r="G478" s="73">
        <f>VLOOKUP($B478,'参加申込一覧表(様式A-3)'!$B$68:$AK$267,G$24,FALSE)</f>
        <v>0</v>
      </c>
      <c r="H478" s="60">
        <f t="shared" si="57"/>
      </c>
      <c r="I478" s="81">
        <f>VLOOKUP($B478,'参加申込一覧表(様式A-3)'!$B$68:$AK$267,I$24,FALSE)</f>
      </c>
      <c r="K478" s="73">
        <f>VLOOKUP($B478,'参加申込一覧表(様式A-3)'!$B$68:$AK$267,K$24,FALSE)</f>
        <v>0</v>
      </c>
      <c r="L478" s="81" t="str">
        <f>VLOOKUP($B478,'参加申込一覧表(様式A-3)'!$B$68:$AK$267,L$24,FALSE)</f>
        <v>・</v>
      </c>
      <c r="M478" s="81" t="str">
        <f>VLOOKUP($B478,'参加申込一覧表(様式A-3)'!$B$68:$AK$267,M$24,FALSE)</f>
        <v>・</v>
      </c>
      <c r="N478" s="81" t="str">
        <f>VLOOKUP($B478,'参加申込一覧表(様式A-3)'!$B$68:$AK$267,N$24,FALSE)</f>
        <v>・</v>
      </c>
      <c r="Q478" s="73">
        <f>VLOOKUP($B478,'参加申込一覧表(様式A-3)'!$B$68:$AK$267,Q$24,FALSE)</f>
      </c>
      <c r="R478" s="81" t="str">
        <f>VLOOKUP($B478,'参加申込一覧表(様式A-3)'!$B$68:$AK$267,R$24,FALSE)</f>
        <v>　</v>
      </c>
      <c r="S478" s="81" t="str">
        <f>VLOOKUP($B478,'参加申込一覧表(様式A-3)'!$B$68:$AK$267,S$24,FALSE)</f>
        <v>　</v>
      </c>
      <c r="U478" s="83">
        <f>'参加申込一覧表(様式A-3)'!J$60</f>
      </c>
      <c r="V478" s="60">
        <v>30</v>
      </c>
      <c r="W478" s="73">
        <f>VLOOKUP($B478,'参加申込一覧表(様式A-3)'!$B$68:$AK$267,W$24,FALSE)</f>
        <v>0</v>
      </c>
      <c r="X478" s="60">
        <f t="shared" si="58"/>
        <v>12</v>
      </c>
      <c r="Y478" s="60">
        <f t="shared" si="59"/>
      </c>
      <c r="AC478" s="60">
        <f t="shared" si="60"/>
        <v>0</v>
      </c>
      <c r="AD478" s="60">
        <f t="shared" si="61"/>
        <v>0</v>
      </c>
      <c r="AE478" s="254">
        <f t="shared" si="56"/>
      </c>
    </row>
    <row r="479" spans="1:31" ht="13.5">
      <c r="A479" s="60">
        <v>454</v>
      </c>
      <c r="B479">
        <f>B478</f>
        <v>151</v>
      </c>
      <c r="C479" s="60">
        <f t="shared" si="62"/>
        <v>1</v>
      </c>
      <c r="D479" s="245">
        <f>VLOOKUP($B479,'参加申込一覧表(様式A-3)'!$B$68:$AK$267,D$22,FALSE)</f>
        <v>0</v>
      </c>
      <c r="E479" s="246">
        <f>IF(AE479="","",COUNTIF(AE$26:AE479,E$24))</f>
      </c>
      <c r="G479" s="73">
        <f>VLOOKUP($B479,'参加申込一覧表(様式A-3)'!$B$68:$AK$267,G$22,FALSE)</f>
        <v>0</v>
      </c>
      <c r="H479" s="60">
        <f t="shared" si="57"/>
      </c>
      <c r="I479" s="81">
        <f>VLOOKUP($B479,'参加申込一覧表(様式A-3)'!$B$68:$AK$267,I$22,FALSE)</f>
      </c>
      <c r="K479" s="73">
        <f>VLOOKUP($B479,'参加申込一覧表(様式A-3)'!$B$68:$AK$267,K$22,FALSE)</f>
        <v>0</v>
      </c>
      <c r="L479" s="81" t="str">
        <f>VLOOKUP($B479,'参加申込一覧表(様式A-3)'!$B$68:$AK$267,L$22,FALSE)</f>
        <v>・</v>
      </c>
      <c r="M479" s="81" t="str">
        <f>VLOOKUP($B479,'参加申込一覧表(様式A-3)'!$B$68:$AK$267,M$22,FALSE)</f>
        <v>・</v>
      </c>
      <c r="N479" s="81" t="str">
        <f>VLOOKUP($B479,'参加申込一覧表(様式A-3)'!$B$68:$AK$267,N$22,FALSE)</f>
        <v>・</v>
      </c>
      <c r="Q479" s="73">
        <f>VLOOKUP($B479,'参加申込一覧表(様式A-3)'!$B$68:$AK$267,$Q$22,FALSE)</f>
      </c>
      <c r="R479" s="81" t="str">
        <f>VLOOKUP($B479,'参加申込一覧表(様式A-3)'!$B$68:$AK$267,R$22,FALSE)</f>
        <v>　</v>
      </c>
      <c r="S479" s="81" t="str">
        <f>VLOOKUP($B479,'参加申込一覧表(様式A-3)'!$B$68:$AK$267,S$22,FALSE)</f>
        <v>　</v>
      </c>
      <c r="U479" s="83">
        <f>'参加申込一覧表(様式A-3)'!J$60</f>
      </c>
      <c r="V479" s="60">
        <v>30</v>
      </c>
      <c r="W479" s="73">
        <f>VLOOKUP($B479,'参加申込一覧表(様式A-3)'!$B$68:$AK$267,W$22,FALSE)</f>
        <v>0</v>
      </c>
      <c r="X479" s="60">
        <f t="shared" si="58"/>
        <v>12</v>
      </c>
      <c r="Y479" s="60">
        <f t="shared" si="59"/>
      </c>
      <c r="AC479" s="60">
        <f t="shared" si="60"/>
        <v>0</v>
      </c>
      <c r="AD479" s="60">
        <f t="shared" si="61"/>
        <v>0</v>
      </c>
      <c r="AE479" s="254">
        <f t="shared" si="56"/>
      </c>
    </row>
    <row r="480" spans="1:31" ht="13.5">
      <c r="A480" s="60">
        <v>455</v>
      </c>
      <c r="B480">
        <f>B479</f>
        <v>151</v>
      </c>
      <c r="C480" s="60">
        <f t="shared" si="62"/>
        <v>2</v>
      </c>
      <c r="D480" s="245">
        <f>VLOOKUP($B480,'参加申込一覧表(様式A-3)'!$B$68:$AK$267,D$23,FALSE)</f>
        <v>0</v>
      </c>
      <c r="E480" s="246">
        <f>IF(AE480="","",COUNTIF(AE$26:AE480,E$24))</f>
      </c>
      <c r="G480" s="73">
        <f>VLOOKUP($B480,'参加申込一覧表(様式A-3)'!$B$68:$AK$267,G$23,FALSE)</f>
        <v>0</v>
      </c>
      <c r="H480" s="60">
        <f t="shared" si="57"/>
      </c>
      <c r="I480" s="81">
        <f>VLOOKUP($B480,'参加申込一覧表(様式A-3)'!$B$68:$AK$267,I$23,FALSE)</f>
      </c>
      <c r="K480" s="73">
        <f>VLOOKUP($B480,'参加申込一覧表(様式A-3)'!$B$68:$AK$267,K$23,FALSE)</f>
        <v>0</v>
      </c>
      <c r="L480" s="81" t="str">
        <f>VLOOKUP($B480,'参加申込一覧表(様式A-3)'!$B$68:$AK$267,L$23,FALSE)</f>
        <v>・</v>
      </c>
      <c r="M480" s="81" t="str">
        <f>VLOOKUP($B480,'参加申込一覧表(様式A-3)'!$B$68:$AK$267,M$23,FALSE)</f>
        <v>・</v>
      </c>
      <c r="N480" s="81" t="str">
        <f>VLOOKUP($B480,'参加申込一覧表(様式A-3)'!$B$68:$AK$267,N$23,FALSE)</f>
        <v>・</v>
      </c>
      <c r="Q480" s="73">
        <f>VLOOKUP($B480,'参加申込一覧表(様式A-3)'!$B$68:$AK$267,Q$23,FALSE)</f>
      </c>
      <c r="R480" s="81" t="str">
        <f>VLOOKUP($B480,'参加申込一覧表(様式A-3)'!$B$68:$AK$267,R$23,FALSE)</f>
        <v>　</v>
      </c>
      <c r="S480" s="81" t="str">
        <f>VLOOKUP($B480,'参加申込一覧表(様式A-3)'!$B$68:$AK$267,S$23,FALSE)</f>
        <v>　</v>
      </c>
      <c r="U480" s="83">
        <f>'参加申込一覧表(様式A-3)'!J$60</f>
      </c>
      <c r="V480" s="60">
        <v>30</v>
      </c>
      <c r="W480" s="73">
        <f>VLOOKUP($B480,'参加申込一覧表(様式A-3)'!$B$68:$AK$267,W$23,FALSE)</f>
        <v>0</v>
      </c>
      <c r="X480" s="60">
        <f t="shared" si="58"/>
        <v>12</v>
      </c>
      <c r="Y480" s="60">
        <f t="shared" si="59"/>
      </c>
      <c r="AC480" s="60">
        <f t="shared" si="60"/>
        <v>0</v>
      </c>
      <c r="AD480" s="60">
        <f t="shared" si="61"/>
        <v>0</v>
      </c>
      <c r="AE480" s="254">
        <f aca="true" t="shared" si="63" ref="AE480:AE543">IF(D480=0,"",AE$24)</f>
      </c>
    </row>
    <row r="481" spans="1:31" ht="13.5">
      <c r="A481" s="60">
        <v>456</v>
      </c>
      <c r="B481">
        <f>B478+1</f>
        <v>152</v>
      </c>
      <c r="C481" s="60">
        <f t="shared" si="62"/>
        <v>3</v>
      </c>
      <c r="D481" s="245">
        <f>VLOOKUP($B481,'参加申込一覧表(様式A-3)'!$B$68:$AK$267,D$24,FALSE)</f>
        <v>0</v>
      </c>
      <c r="E481" s="246">
        <f>IF(AE481="","",COUNTIF(AE$26:AE481,E$24))</f>
      </c>
      <c r="G481" s="73">
        <f>VLOOKUP($B481,'参加申込一覧表(様式A-3)'!$B$68:$AK$267,G$24,FALSE)</f>
        <v>0</v>
      </c>
      <c r="H481" s="60">
        <f t="shared" si="57"/>
      </c>
      <c r="I481" s="81">
        <f>VLOOKUP($B481,'参加申込一覧表(様式A-3)'!$B$68:$AK$267,I$24,FALSE)</f>
      </c>
      <c r="K481" s="73">
        <f>VLOOKUP($B481,'参加申込一覧表(様式A-3)'!$B$68:$AK$267,K$24,FALSE)</f>
        <v>0</v>
      </c>
      <c r="L481" s="81" t="str">
        <f>VLOOKUP($B481,'参加申込一覧表(様式A-3)'!$B$68:$AK$267,L$24,FALSE)</f>
        <v>・</v>
      </c>
      <c r="M481" s="81" t="str">
        <f>VLOOKUP($B481,'参加申込一覧表(様式A-3)'!$B$68:$AK$267,M$24,FALSE)</f>
        <v>・</v>
      </c>
      <c r="N481" s="81" t="str">
        <f>VLOOKUP($B481,'参加申込一覧表(様式A-3)'!$B$68:$AK$267,N$24,FALSE)</f>
        <v>・</v>
      </c>
      <c r="Q481" s="73">
        <f>VLOOKUP($B481,'参加申込一覧表(様式A-3)'!$B$68:$AK$267,Q$24,FALSE)</f>
      </c>
      <c r="R481" s="81" t="str">
        <f>VLOOKUP($B481,'参加申込一覧表(様式A-3)'!$B$68:$AK$267,R$24,FALSE)</f>
        <v>　</v>
      </c>
      <c r="S481" s="81" t="str">
        <f>VLOOKUP($B481,'参加申込一覧表(様式A-3)'!$B$68:$AK$267,S$24,FALSE)</f>
        <v>　</v>
      </c>
      <c r="U481" s="83">
        <f>'参加申込一覧表(様式A-3)'!J$60</f>
      </c>
      <c r="V481" s="60">
        <v>30</v>
      </c>
      <c r="W481" s="73">
        <f>VLOOKUP($B481,'参加申込一覧表(様式A-3)'!$B$68:$AK$267,W$24,FALSE)</f>
        <v>0</v>
      </c>
      <c r="X481" s="60">
        <f t="shared" si="58"/>
        <v>12</v>
      </c>
      <c r="Y481" s="60">
        <f t="shared" si="59"/>
      </c>
      <c r="AC481" s="60">
        <f t="shared" si="60"/>
        <v>0</v>
      </c>
      <c r="AD481" s="60">
        <f t="shared" si="61"/>
        <v>0</v>
      </c>
      <c r="AE481" s="254">
        <f t="shared" si="63"/>
      </c>
    </row>
    <row r="482" spans="1:31" ht="13.5">
      <c r="A482" s="60">
        <v>457</v>
      </c>
      <c r="B482">
        <f>B481</f>
        <v>152</v>
      </c>
      <c r="C482" s="60">
        <f t="shared" si="62"/>
        <v>1</v>
      </c>
      <c r="D482" s="245">
        <f>VLOOKUP($B482,'参加申込一覧表(様式A-3)'!$B$68:$AK$267,D$22,FALSE)</f>
        <v>0</v>
      </c>
      <c r="E482" s="246">
        <f>IF(AE482="","",COUNTIF(AE$26:AE482,E$24))</f>
      </c>
      <c r="G482" s="73">
        <f>VLOOKUP($B482,'参加申込一覧表(様式A-3)'!$B$68:$AK$267,G$22,FALSE)</f>
        <v>0</v>
      </c>
      <c r="H482" s="60">
        <f t="shared" si="57"/>
      </c>
      <c r="I482" s="81">
        <f>VLOOKUP($B482,'参加申込一覧表(様式A-3)'!$B$68:$AK$267,I$22,FALSE)</f>
      </c>
      <c r="K482" s="73">
        <f>VLOOKUP($B482,'参加申込一覧表(様式A-3)'!$B$68:$AK$267,K$22,FALSE)</f>
        <v>0</v>
      </c>
      <c r="L482" s="81" t="str">
        <f>VLOOKUP($B482,'参加申込一覧表(様式A-3)'!$B$68:$AK$267,L$22,FALSE)</f>
        <v>・</v>
      </c>
      <c r="M482" s="81" t="str">
        <f>VLOOKUP($B482,'参加申込一覧表(様式A-3)'!$B$68:$AK$267,M$22,FALSE)</f>
        <v>・</v>
      </c>
      <c r="N482" s="81" t="str">
        <f>VLOOKUP($B482,'参加申込一覧表(様式A-3)'!$B$68:$AK$267,N$22,FALSE)</f>
        <v>・</v>
      </c>
      <c r="Q482" s="73">
        <f>VLOOKUP($B482,'参加申込一覧表(様式A-3)'!$B$68:$AK$267,$Q$22,FALSE)</f>
      </c>
      <c r="R482" s="81" t="str">
        <f>VLOOKUP($B482,'参加申込一覧表(様式A-3)'!$B$68:$AK$267,R$22,FALSE)</f>
        <v>　</v>
      </c>
      <c r="S482" s="81" t="str">
        <f>VLOOKUP($B482,'参加申込一覧表(様式A-3)'!$B$68:$AK$267,S$22,FALSE)</f>
        <v>　</v>
      </c>
      <c r="U482" s="83">
        <f>'参加申込一覧表(様式A-3)'!J$60</f>
      </c>
      <c r="V482" s="60">
        <v>30</v>
      </c>
      <c r="W482" s="73">
        <f>VLOOKUP($B482,'参加申込一覧表(様式A-3)'!$B$68:$AK$267,W$22,FALSE)</f>
        <v>0</v>
      </c>
      <c r="X482" s="60">
        <f t="shared" si="58"/>
        <v>12</v>
      </c>
      <c r="Y482" s="60">
        <f t="shared" si="59"/>
      </c>
      <c r="AC482" s="60">
        <f t="shared" si="60"/>
        <v>0</v>
      </c>
      <c r="AD482" s="60">
        <f t="shared" si="61"/>
        <v>0</v>
      </c>
      <c r="AE482" s="254">
        <f t="shared" si="63"/>
      </c>
    </row>
    <row r="483" spans="1:31" ht="13.5">
      <c r="A483" s="60">
        <v>458</v>
      </c>
      <c r="B483">
        <f>B482</f>
        <v>152</v>
      </c>
      <c r="C483" s="60">
        <f t="shared" si="62"/>
        <v>2</v>
      </c>
      <c r="D483" s="245">
        <f>VLOOKUP($B483,'参加申込一覧表(様式A-3)'!$B$68:$AK$267,D$23,FALSE)</f>
        <v>0</v>
      </c>
      <c r="E483" s="246">
        <f>IF(AE483="","",COUNTIF(AE$26:AE483,E$24))</f>
      </c>
      <c r="G483" s="73">
        <f>VLOOKUP($B483,'参加申込一覧表(様式A-3)'!$B$68:$AK$267,G$23,FALSE)</f>
        <v>0</v>
      </c>
      <c r="H483" s="60">
        <f t="shared" si="57"/>
      </c>
      <c r="I483" s="81">
        <f>VLOOKUP($B483,'参加申込一覧表(様式A-3)'!$B$68:$AK$267,I$23,FALSE)</f>
      </c>
      <c r="K483" s="73">
        <f>VLOOKUP($B483,'参加申込一覧表(様式A-3)'!$B$68:$AK$267,K$23,FALSE)</f>
        <v>0</v>
      </c>
      <c r="L483" s="81" t="str">
        <f>VLOOKUP($B483,'参加申込一覧表(様式A-3)'!$B$68:$AK$267,L$23,FALSE)</f>
        <v>・</v>
      </c>
      <c r="M483" s="81" t="str">
        <f>VLOOKUP($B483,'参加申込一覧表(様式A-3)'!$B$68:$AK$267,M$23,FALSE)</f>
        <v>・</v>
      </c>
      <c r="N483" s="81" t="str">
        <f>VLOOKUP($B483,'参加申込一覧表(様式A-3)'!$B$68:$AK$267,N$23,FALSE)</f>
        <v>・</v>
      </c>
      <c r="Q483" s="73">
        <f>VLOOKUP($B483,'参加申込一覧表(様式A-3)'!$B$68:$AK$267,Q$23,FALSE)</f>
      </c>
      <c r="R483" s="81" t="str">
        <f>VLOOKUP($B483,'参加申込一覧表(様式A-3)'!$B$68:$AK$267,R$23,FALSE)</f>
        <v>　</v>
      </c>
      <c r="S483" s="81" t="str">
        <f>VLOOKUP($B483,'参加申込一覧表(様式A-3)'!$B$68:$AK$267,S$23,FALSE)</f>
        <v>　</v>
      </c>
      <c r="U483" s="83">
        <f>'参加申込一覧表(様式A-3)'!J$60</f>
      </c>
      <c r="V483" s="60">
        <v>30</v>
      </c>
      <c r="W483" s="73">
        <f>VLOOKUP($B483,'参加申込一覧表(様式A-3)'!$B$68:$AK$267,W$23,FALSE)</f>
        <v>0</v>
      </c>
      <c r="X483" s="60">
        <f t="shared" si="58"/>
        <v>12</v>
      </c>
      <c r="Y483" s="60">
        <f t="shared" si="59"/>
      </c>
      <c r="AC483" s="60">
        <f t="shared" si="60"/>
        <v>0</v>
      </c>
      <c r="AD483" s="60">
        <f t="shared" si="61"/>
        <v>0</v>
      </c>
      <c r="AE483" s="254">
        <f t="shared" si="63"/>
      </c>
    </row>
    <row r="484" spans="1:31" ht="13.5">
      <c r="A484" s="60">
        <v>459</v>
      </c>
      <c r="B484">
        <f>B481+1</f>
        <v>153</v>
      </c>
      <c r="C484" s="60">
        <f t="shared" si="62"/>
        <v>3</v>
      </c>
      <c r="D484" s="245">
        <f>VLOOKUP($B484,'参加申込一覧表(様式A-3)'!$B$68:$AK$267,D$24,FALSE)</f>
        <v>0</v>
      </c>
      <c r="E484" s="246">
        <f>IF(AE484="","",COUNTIF(AE$26:AE484,E$24))</f>
      </c>
      <c r="G484" s="73">
        <f>VLOOKUP($B484,'参加申込一覧表(様式A-3)'!$B$68:$AK$267,G$24,FALSE)</f>
        <v>0</v>
      </c>
      <c r="H484" s="60">
        <f t="shared" si="57"/>
      </c>
      <c r="I484" s="81">
        <f>VLOOKUP($B484,'参加申込一覧表(様式A-3)'!$B$68:$AK$267,I$24,FALSE)</f>
      </c>
      <c r="K484" s="73">
        <f>VLOOKUP($B484,'参加申込一覧表(様式A-3)'!$B$68:$AK$267,K$24,FALSE)</f>
        <v>0</v>
      </c>
      <c r="L484" s="81" t="str">
        <f>VLOOKUP($B484,'参加申込一覧表(様式A-3)'!$B$68:$AK$267,L$24,FALSE)</f>
        <v>・</v>
      </c>
      <c r="M484" s="81" t="str">
        <f>VLOOKUP($B484,'参加申込一覧表(様式A-3)'!$B$68:$AK$267,M$24,FALSE)</f>
        <v>・</v>
      </c>
      <c r="N484" s="81" t="str">
        <f>VLOOKUP($B484,'参加申込一覧表(様式A-3)'!$B$68:$AK$267,N$24,FALSE)</f>
        <v>・</v>
      </c>
      <c r="Q484" s="73">
        <f>VLOOKUP($B484,'参加申込一覧表(様式A-3)'!$B$68:$AK$267,Q$24,FALSE)</f>
      </c>
      <c r="R484" s="81" t="str">
        <f>VLOOKUP($B484,'参加申込一覧表(様式A-3)'!$B$68:$AK$267,R$24,FALSE)</f>
        <v>　</v>
      </c>
      <c r="S484" s="81" t="str">
        <f>VLOOKUP($B484,'参加申込一覧表(様式A-3)'!$B$68:$AK$267,S$24,FALSE)</f>
        <v>　</v>
      </c>
      <c r="U484" s="83">
        <f>'参加申込一覧表(様式A-3)'!J$60</f>
      </c>
      <c r="V484" s="60">
        <v>30</v>
      </c>
      <c r="W484" s="73">
        <f>VLOOKUP($B484,'参加申込一覧表(様式A-3)'!$B$68:$AK$267,W$24,FALSE)</f>
        <v>0</v>
      </c>
      <c r="X484" s="60">
        <f t="shared" si="58"/>
        <v>12</v>
      </c>
      <c r="Y484" s="60">
        <f t="shared" si="59"/>
      </c>
      <c r="AC484" s="60">
        <f t="shared" si="60"/>
        <v>0</v>
      </c>
      <c r="AD484" s="60">
        <f t="shared" si="61"/>
        <v>0</v>
      </c>
      <c r="AE484" s="254">
        <f t="shared" si="63"/>
      </c>
    </row>
    <row r="485" spans="1:31" ht="13.5">
      <c r="A485" s="60">
        <v>460</v>
      </c>
      <c r="B485">
        <f>B484</f>
        <v>153</v>
      </c>
      <c r="C485" s="60">
        <f t="shared" si="62"/>
        <v>1</v>
      </c>
      <c r="D485" s="245">
        <f>VLOOKUP($B485,'参加申込一覧表(様式A-3)'!$B$68:$AK$267,D$22,FALSE)</f>
        <v>0</v>
      </c>
      <c r="E485" s="246">
        <f>IF(AE485="","",COUNTIF(AE$26:AE485,E$24))</f>
      </c>
      <c r="G485" s="73">
        <f>VLOOKUP($B485,'参加申込一覧表(様式A-3)'!$B$68:$AK$267,G$22,FALSE)</f>
        <v>0</v>
      </c>
      <c r="H485" s="60">
        <f t="shared" si="57"/>
      </c>
      <c r="I485" s="81">
        <f>VLOOKUP($B485,'参加申込一覧表(様式A-3)'!$B$68:$AK$267,I$22,FALSE)</f>
      </c>
      <c r="K485" s="73">
        <f>VLOOKUP($B485,'参加申込一覧表(様式A-3)'!$B$68:$AK$267,K$22,FALSE)</f>
        <v>0</v>
      </c>
      <c r="L485" s="81" t="str">
        <f>VLOOKUP($B485,'参加申込一覧表(様式A-3)'!$B$68:$AK$267,L$22,FALSE)</f>
        <v>・</v>
      </c>
      <c r="M485" s="81" t="str">
        <f>VLOOKUP($B485,'参加申込一覧表(様式A-3)'!$B$68:$AK$267,M$22,FALSE)</f>
        <v>・</v>
      </c>
      <c r="N485" s="81" t="str">
        <f>VLOOKUP($B485,'参加申込一覧表(様式A-3)'!$B$68:$AK$267,N$22,FALSE)</f>
        <v>・</v>
      </c>
      <c r="Q485" s="73">
        <f>VLOOKUP($B485,'参加申込一覧表(様式A-3)'!$B$68:$AK$267,$Q$22,FALSE)</f>
      </c>
      <c r="R485" s="81" t="str">
        <f>VLOOKUP($B485,'参加申込一覧表(様式A-3)'!$B$68:$AK$267,R$22,FALSE)</f>
        <v>　</v>
      </c>
      <c r="S485" s="81" t="str">
        <f>VLOOKUP($B485,'参加申込一覧表(様式A-3)'!$B$68:$AK$267,S$22,FALSE)</f>
        <v>　</v>
      </c>
      <c r="U485" s="83">
        <f>'参加申込一覧表(様式A-3)'!J$60</f>
      </c>
      <c r="V485" s="60">
        <v>30</v>
      </c>
      <c r="W485" s="73">
        <f>VLOOKUP($B485,'参加申込一覧表(様式A-3)'!$B$68:$AK$267,W$22,FALSE)</f>
        <v>0</v>
      </c>
      <c r="X485" s="60">
        <f t="shared" si="58"/>
        <v>12</v>
      </c>
      <c r="Y485" s="60">
        <f t="shared" si="59"/>
      </c>
      <c r="AC485" s="60">
        <f t="shared" si="60"/>
        <v>0</v>
      </c>
      <c r="AD485" s="60">
        <f t="shared" si="61"/>
        <v>0</v>
      </c>
      <c r="AE485" s="254">
        <f t="shared" si="63"/>
      </c>
    </row>
    <row r="486" spans="1:31" ht="13.5">
      <c r="A486" s="60">
        <v>461</v>
      </c>
      <c r="B486">
        <f>B485</f>
        <v>153</v>
      </c>
      <c r="C486" s="60">
        <f t="shared" si="62"/>
        <v>2</v>
      </c>
      <c r="D486" s="245">
        <f>VLOOKUP($B486,'参加申込一覧表(様式A-3)'!$B$68:$AK$267,D$23,FALSE)</f>
        <v>0</v>
      </c>
      <c r="E486" s="246">
        <f>IF(AE486="","",COUNTIF(AE$26:AE486,E$24))</f>
      </c>
      <c r="G486" s="73">
        <f>VLOOKUP($B486,'参加申込一覧表(様式A-3)'!$B$68:$AK$267,G$23,FALSE)</f>
        <v>0</v>
      </c>
      <c r="H486" s="60">
        <f t="shared" si="57"/>
      </c>
      <c r="I486" s="81">
        <f>VLOOKUP($B486,'参加申込一覧表(様式A-3)'!$B$68:$AK$267,I$23,FALSE)</f>
      </c>
      <c r="K486" s="73">
        <f>VLOOKUP($B486,'参加申込一覧表(様式A-3)'!$B$68:$AK$267,K$23,FALSE)</f>
        <v>0</v>
      </c>
      <c r="L486" s="81" t="str">
        <f>VLOOKUP($B486,'参加申込一覧表(様式A-3)'!$B$68:$AK$267,L$23,FALSE)</f>
        <v>・</v>
      </c>
      <c r="M486" s="81" t="str">
        <f>VLOOKUP($B486,'参加申込一覧表(様式A-3)'!$B$68:$AK$267,M$23,FALSE)</f>
        <v>・</v>
      </c>
      <c r="N486" s="81" t="str">
        <f>VLOOKUP($B486,'参加申込一覧表(様式A-3)'!$B$68:$AK$267,N$23,FALSE)</f>
        <v>・</v>
      </c>
      <c r="Q486" s="73">
        <f>VLOOKUP($B486,'参加申込一覧表(様式A-3)'!$B$68:$AK$267,Q$23,FALSE)</f>
      </c>
      <c r="R486" s="81" t="str">
        <f>VLOOKUP($B486,'参加申込一覧表(様式A-3)'!$B$68:$AK$267,R$23,FALSE)</f>
        <v>　</v>
      </c>
      <c r="S486" s="81" t="str">
        <f>VLOOKUP($B486,'参加申込一覧表(様式A-3)'!$B$68:$AK$267,S$23,FALSE)</f>
        <v>　</v>
      </c>
      <c r="U486" s="83">
        <f>'参加申込一覧表(様式A-3)'!J$60</f>
      </c>
      <c r="V486" s="60">
        <v>30</v>
      </c>
      <c r="W486" s="73">
        <f>VLOOKUP($B486,'参加申込一覧表(様式A-3)'!$B$68:$AK$267,W$23,FALSE)</f>
        <v>0</v>
      </c>
      <c r="X486" s="60">
        <f t="shared" si="58"/>
        <v>12</v>
      </c>
      <c r="Y486" s="60">
        <f t="shared" si="59"/>
      </c>
      <c r="AC486" s="60">
        <f t="shared" si="60"/>
        <v>0</v>
      </c>
      <c r="AD486" s="60">
        <f t="shared" si="61"/>
        <v>0</v>
      </c>
      <c r="AE486" s="254">
        <f t="shared" si="63"/>
      </c>
    </row>
    <row r="487" spans="1:31" ht="13.5">
      <c r="A487" s="60">
        <v>462</v>
      </c>
      <c r="B487">
        <f>B484+1</f>
        <v>154</v>
      </c>
      <c r="C487" s="60">
        <f t="shared" si="62"/>
        <v>3</v>
      </c>
      <c r="D487" s="245">
        <f>VLOOKUP($B487,'参加申込一覧表(様式A-3)'!$B$68:$AK$267,D$24,FALSE)</f>
        <v>0</v>
      </c>
      <c r="E487" s="246">
        <f>IF(AE487="","",COUNTIF(AE$26:AE487,E$24))</f>
      </c>
      <c r="G487" s="73">
        <f>VLOOKUP($B487,'参加申込一覧表(様式A-3)'!$B$68:$AK$267,G$24,FALSE)</f>
        <v>0</v>
      </c>
      <c r="H487" s="60">
        <f t="shared" si="57"/>
      </c>
      <c r="I487" s="81">
        <f>VLOOKUP($B487,'参加申込一覧表(様式A-3)'!$B$68:$AK$267,I$24,FALSE)</f>
      </c>
      <c r="K487" s="73">
        <f>VLOOKUP($B487,'参加申込一覧表(様式A-3)'!$B$68:$AK$267,K$24,FALSE)</f>
        <v>0</v>
      </c>
      <c r="L487" s="81" t="str">
        <f>VLOOKUP($B487,'参加申込一覧表(様式A-3)'!$B$68:$AK$267,L$24,FALSE)</f>
        <v>・</v>
      </c>
      <c r="M487" s="81" t="str">
        <f>VLOOKUP($B487,'参加申込一覧表(様式A-3)'!$B$68:$AK$267,M$24,FALSE)</f>
        <v>・</v>
      </c>
      <c r="N487" s="81" t="str">
        <f>VLOOKUP($B487,'参加申込一覧表(様式A-3)'!$B$68:$AK$267,N$24,FALSE)</f>
        <v>・</v>
      </c>
      <c r="Q487" s="73">
        <f>VLOOKUP($B487,'参加申込一覧表(様式A-3)'!$B$68:$AK$267,Q$24,FALSE)</f>
      </c>
      <c r="R487" s="81" t="str">
        <f>VLOOKUP($B487,'参加申込一覧表(様式A-3)'!$B$68:$AK$267,R$24,FALSE)</f>
        <v>　</v>
      </c>
      <c r="S487" s="81" t="str">
        <f>VLOOKUP($B487,'参加申込一覧表(様式A-3)'!$B$68:$AK$267,S$24,FALSE)</f>
        <v>　</v>
      </c>
      <c r="U487" s="83">
        <f>'参加申込一覧表(様式A-3)'!J$60</f>
      </c>
      <c r="V487" s="60">
        <v>30</v>
      </c>
      <c r="W487" s="73">
        <f>VLOOKUP($B487,'参加申込一覧表(様式A-3)'!$B$68:$AK$267,W$24,FALSE)</f>
        <v>0</v>
      </c>
      <c r="X487" s="60">
        <f t="shared" si="58"/>
        <v>12</v>
      </c>
      <c r="Y487" s="60">
        <f t="shared" si="59"/>
      </c>
      <c r="AC487" s="60">
        <f t="shared" si="60"/>
        <v>0</v>
      </c>
      <c r="AD487" s="60">
        <f t="shared" si="61"/>
        <v>0</v>
      </c>
      <c r="AE487" s="254">
        <f t="shared" si="63"/>
      </c>
    </row>
    <row r="488" spans="1:31" ht="13.5">
      <c r="A488" s="60">
        <v>463</v>
      </c>
      <c r="B488">
        <f>B487</f>
        <v>154</v>
      </c>
      <c r="C488" s="60">
        <f t="shared" si="62"/>
        <v>1</v>
      </c>
      <c r="D488" s="245">
        <f>VLOOKUP($B488,'参加申込一覧表(様式A-3)'!$B$68:$AK$267,D$22,FALSE)</f>
        <v>0</v>
      </c>
      <c r="E488" s="246">
        <f>IF(AE488="","",COUNTIF(AE$26:AE488,E$24))</f>
      </c>
      <c r="G488" s="73">
        <f>VLOOKUP($B488,'参加申込一覧表(様式A-3)'!$B$68:$AK$267,G$22,FALSE)</f>
        <v>0</v>
      </c>
      <c r="H488" s="60">
        <f t="shared" si="57"/>
      </c>
      <c r="I488" s="81">
        <f>VLOOKUP($B488,'参加申込一覧表(様式A-3)'!$B$68:$AK$267,I$22,FALSE)</f>
      </c>
      <c r="K488" s="73">
        <f>VLOOKUP($B488,'参加申込一覧表(様式A-3)'!$B$68:$AK$267,K$22,FALSE)</f>
        <v>0</v>
      </c>
      <c r="L488" s="81" t="str">
        <f>VLOOKUP($B488,'参加申込一覧表(様式A-3)'!$B$68:$AK$267,L$22,FALSE)</f>
        <v>・</v>
      </c>
      <c r="M488" s="81" t="str">
        <f>VLOOKUP($B488,'参加申込一覧表(様式A-3)'!$B$68:$AK$267,M$22,FALSE)</f>
        <v>・</v>
      </c>
      <c r="N488" s="81" t="str">
        <f>VLOOKUP($B488,'参加申込一覧表(様式A-3)'!$B$68:$AK$267,N$22,FALSE)</f>
        <v>・</v>
      </c>
      <c r="Q488" s="73">
        <f>VLOOKUP($B488,'参加申込一覧表(様式A-3)'!$B$68:$AK$267,$Q$22,FALSE)</f>
      </c>
      <c r="R488" s="81" t="str">
        <f>VLOOKUP($B488,'参加申込一覧表(様式A-3)'!$B$68:$AK$267,R$22,FALSE)</f>
        <v>　</v>
      </c>
      <c r="S488" s="81" t="str">
        <f>VLOOKUP($B488,'参加申込一覧表(様式A-3)'!$B$68:$AK$267,S$22,FALSE)</f>
        <v>　</v>
      </c>
      <c r="U488" s="83">
        <f>'参加申込一覧表(様式A-3)'!J$60</f>
      </c>
      <c r="V488" s="60">
        <v>30</v>
      </c>
      <c r="W488" s="73">
        <f>VLOOKUP($B488,'参加申込一覧表(様式A-3)'!$B$68:$AK$267,W$22,FALSE)</f>
        <v>0</v>
      </c>
      <c r="X488" s="60">
        <f t="shared" si="58"/>
        <v>12</v>
      </c>
      <c r="Y488" s="60">
        <f t="shared" si="59"/>
      </c>
      <c r="AC488" s="60">
        <f t="shared" si="60"/>
        <v>0</v>
      </c>
      <c r="AD488" s="60">
        <f t="shared" si="61"/>
        <v>0</v>
      </c>
      <c r="AE488" s="254">
        <f t="shared" si="63"/>
      </c>
    </row>
    <row r="489" spans="1:31" ht="13.5">
      <c r="A489" s="60">
        <v>464</v>
      </c>
      <c r="B489">
        <f>B488</f>
        <v>154</v>
      </c>
      <c r="C489" s="60">
        <f t="shared" si="62"/>
        <v>2</v>
      </c>
      <c r="D489" s="245">
        <f>VLOOKUP($B489,'参加申込一覧表(様式A-3)'!$B$68:$AK$267,D$23,FALSE)</f>
        <v>0</v>
      </c>
      <c r="E489" s="246">
        <f>IF(AE489="","",COUNTIF(AE$26:AE489,E$24))</f>
      </c>
      <c r="G489" s="73">
        <f>VLOOKUP($B489,'参加申込一覧表(様式A-3)'!$B$68:$AK$267,G$23,FALSE)</f>
        <v>0</v>
      </c>
      <c r="H489" s="60">
        <f t="shared" si="57"/>
      </c>
      <c r="I489" s="81">
        <f>VLOOKUP($B489,'参加申込一覧表(様式A-3)'!$B$68:$AK$267,I$23,FALSE)</f>
      </c>
      <c r="K489" s="73">
        <f>VLOOKUP($B489,'参加申込一覧表(様式A-3)'!$B$68:$AK$267,K$23,FALSE)</f>
        <v>0</v>
      </c>
      <c r="L489" s="81" t="str">
        <f>VLOOKUP($B489,'参加申込一覧表(様式A-3)'!$B$68:$AK$267,L$23,FALSE)</f>
        <v>・</v>
      </c>
      <c r="M489" s="81" t="str">
        <f>VLOOKUP($B489,'参加申込一覧表(様式A-3)'!$B$68:$AK$267,M$23,FALSE)</f>
        <v>・</v>
      </c>
      <c r="N489" s="81" t="str">
        <f>VLOOKUP($B489,'参加申込一覧表(様式A-3)'!$B$68:$AK$267,N$23,FALSE)</f>
        <v>・</v>
      </c>
      <c r="Q489" s="73">
        <f>VLOOKUP($B489,'参加申込一覧表(様式A-3)'!$B$68:$AK$267,Q$23,FALSE)</f>
      </c>
      <c r="R489" s="81" t="str">
        <f>VLOOKUP($B489,'参加申込一覧表(様式A-3)'!$B$68:$AK$267,R$23,FALSE)</f>
        <v>　</v>
      </c>
      <c r="S489" s="81" t="str">
        <f>VLOOKUP($B489,'参加申込一覧表(様式A-3)'!$B$68:$AK$267,S$23,FALSE)</f>
        <v>　</v>
      </c>
      <c r="U489" s="83">
        <f>'参加申込一覧表(様式A-3)'!J$60</f>
      </c>
      <c r="V489" s="60">
        <v>30</v>
      </c>
      <c r="W489" s="73">
        <f>VLOOKUP($B489,'参加申込一覧表(様式A-3)'!$B$68:$AK$267,W$23,FALSE)</f>
        <v>0</v>
      </c>
      <c r="X489" s="60">
        <f t="shared" si="58"/>
        <v>12</v>
      </c>
      <c r="Y489" s="60">
        <f t="shared" si="59"/>
      </c>
      <c r="AC489" s="60">
        <f t="shared" si="60"/>
        <v>0</v>
      </c>
      <c r="AD489" s="60">
        <f t="shared" si="61"/>
        <v>0</v>
      </c>
      <c r="AE489" s="254">
        <f t="shared" si="63"/>
      </c>
    </row>
    <row r="490" spans="1:31" ht="13.5">
      <c r="A490" s="60">
        <v>465</v>
      </c>
      <c r="B490">
        <f>B487+1</f>
        <v>155</v>
      </c>
      <c r="C490" s="60">
        <f t="shared" si="62"/>
        <v>3</v>
      </c>
      <c r="D490" s="245">
        <f>VLOOKUP($B490,'参加申込一覧表(様式A-3)'!$B$68:$AK$267,D$24,FALSE)</f>
        <v>0</v>
      </c>
      <c r="E490" s="246">
        <f>IF(AE490="","",COUNTIF(AE$26:AE490,E$24))</f>
      </c>
      <c r="G490" s="73">
        <f>VLOOKUP($B490,'参加申込一覧表(様式A-3)'!$B$68:$AK$267,G$24,FALSE)</f>
        <v>0</v>
      </c>
      <c r="H490" s="60">
        <f t="shared" si="57"/>
      </c>
      <c r="I490" s="81">
        <f>VLOOKUP($B490,'参加申込一覧表(様式A-3)'!$B$68:$AK$267,I$24,FALSE)</f>
      </c>
      <c r="K490" s="73">
        <f>VLOOKUP($B490,'参加申込一覧表(様式A-3)'!$B$68:$AK$267,K$24,FALSE)</f>
        <v>0</v>
      </c>
      <c r="L490" s="81" t="str">
        <f>VLOOKUP($B490,'参加申込一覧表(様式A-3)'!$B$68:$AK$267,L$24,FALSE)</f>
        <v>・</v>
      </c>
      <c r="M490" s="81" t="str">
        <f>VLOOKUP($B490,'参加申込一覧表(様式A-3)'!$B$68:$AK$267,M$24,FALSE)</f>
        <v>・</v>
      </c>
      <c r="N490" s="81" t="str">
        <f>VLOOKUP($B490,'参加申込一覧表(様式A-3)'!$B$68:$AK$267,N$24,FALSE)</f>
        <v>・</v>
      </c>
      <c r="Q490" s="73">
        <f>VLOOKUP($B490,'参加申込一覧表(様式A-3)'!$B$68:$AK$267,Q$24,FALSE)</f>
      </c>
      <c r="R490" s="81" t="str">
        <f>VLOOKUP($B490,'参加申込一覧表(様式A-3)'!$B$68:$AK$267,R$24,FALSE)</f>
        <v>　</v>
      </c>
      <c r="S490" s="81" t="str">
        <f>VLOOKUP($B490,'参加申込一覧表(様式A-3)'!$B$68:$AK$267,S$24,FALSE)</f>
        <v>　</v>
      </c>
      <c r="U490" s="83">
        <f>'参加申込一覧表(様式A-3)'!J$60</f>
      </c>
      <c r="V490" s="60">
        <v>30</v>
      </c>
      <c r="W490" s="73">
        <f>VLOOKUP($B490,'参加申込一覧表(様式A-3)'!$B$68:$AK$267,W$24,FALSE)</f>
        <v>0</v>
      </c>
      <c r="X490" s="60">
        <f t="shared" si="58"/>
        <v>12</v>
      </c>
      <c r="Y490" s="60">
        <f t="shared" si="59"/>
      </c>
      <c r="AC490" s="60">
        <f t="shared" si="60"/>
        <v>0</v>
      </c>
      <c r="AD490" s="60">
        <f t="shared" si="61"/>
        <v>0</v>
      </c>
      <c r="AE490" s="254">
        <f t="shared" si="63"/>
      </c>
    </row>
    <row r="491" spans="1:31" ht="13.5">
      <c r="A491" s="60">
        <v>466</v>
      </c>
      <c r="B491">
        <f>B490</f>
        <v>155</v>
      </c>
      <c r="C491" s="60">
        <f t="shared" si="62"/>
        <v>1</v>
      </c>
      <c r="D491" s="245">
        <f>VLOOKUP($B491,'参加申込一覧表(様式A-3)'!$B$68:$AK$267,D$22,FALSE)</f>
        <v>0</v>
      </c>
      <c r="E491" s="246">
        <f>IF(AE491="","",COUNTIF(AE$26:AE491,E$24))</f>
      </c>
      <c r="G491" s="73">
        <f>VLOOKUP($B491,'参加申込一覧表(様式A-3)'!$B$68:$AK$267,G$22,FALSE)</f>
        <v>0</v>
      </c>
      <c r="H491" s="60">
        <f t="shared" si="57"/>
      </c>
      <c r="I491" s="81">
        <f>VLOOKUP($B491,'参加申込一覧表(様式A-3)'!$B$68:$AK$267,I$22,FALSE)</f>
      </c>
      <c r="K491" s="73">
        <f>VLOOKUP($B491,'参加申込一覧表(様式A-3)'!$B$68:$AK$267,K$22,FALSE)</f>
        <v>0</v>
      </c>
      <c r="L491" s="81" t="str">
        <f>VLOOKUP($B491,'参加申込一覧表(様式A-3)'!$B$68:$AK$267,L$22,FALSE)</f>
        <v>・</v>
      </c>
      <c r="M491" s="81" t="str">
        <f>VLOOKUP($B491,'参加申込一覧表(様式A-3)'!$B$68:$AK$267,M$22,FALSE)</f>
        <v>・</v>
      </c>
      <c r="N491" s="81" t="str">
        <f>VLOOKUP($B491,'参加申込一覧表(様式A-3)'!$B$68:$AK$267,N$22,FALSE)</f>
        <v>・</v>
      </c>
      <c r="Q491" s="73">
        <f>VLOOKUP($B491,'参加申込一覧表(様式A-3)'!$B$68:$AK$267,$Q$22,FALSE)</f>
      </c>
      <c r="R491" s="81" t="str">
        <f>VLOOKUP($B491,'参加申込一覧表(様式A-3)'!$B$68:$AK$267,R$22,FALSE)</f>
        <v>　</v>
      </c>
      <c r="S491" s="81" t="str">
        <f>VLOOKUP($B491,'参加申込一覧表(様式A-3)'!$B$68:$AK$267,S$22,FALSE)</f>
        <v>　</v>
      </c>
      <c r="U491" s="83">
        <f>'参加申込一覧表(様式A-3)'!J$60</f>
      </c>
      <c r="V491" s="60">
        <v>30</v>
      </c>
      <c r="W491" s="73">
        <f>VLOOKUP($B491,'参加申込一覧表(様式A-3)'!$B$68:$AK$267,W$22,FALSE)</f>
        <v>0</v>
      </c>
      <c r="X491" s="60">
        <f t="shared" si="58"/>
        <v>12</v>
      </c>
      <c r="Y491" s="60">
        <f t="shared" si="59"/>
      </c>
      <c r="AC491" s="60">
        <f t="shared" si="60"/>
        <v>0</v>
      </c>
      <c r="AD491" s="60">
        <f t="shared" si="61"/>
        <v>0</v>
      </c>
      <c r="AE491" s="254">
        <f t="shared" si="63"/>
      </c>
    </row>
    <row r="492" spans="1:31" ht="13.5">
      <c r="A492" s="60">
        <v>467</v>
      </c>
      <c r="B492">
        <f>B491</f>
        <v>155</v>
      </c>
      <c r="C492" s="60">
        <f t="shared" si="62"/>
        <v>2</v>
      </c>
      <c r="D492" s="245">
        <f>VLOOKUP($B492,'参加申込一覧表(様式A-3)'!$B$68:$AK$267,D$23,FALSE)</f>
        <v>0</v>
      </c>
      <c r="E492" s="246">
        <f>IF(AE492="","",COUNTIF(AE$26:AE492,E$24))</f>
      </c>
      <c r="G492" s="73">
        <f>VLOOKUP($B492,'参加申込一覧表(様式A-3)'!$B$68:$AK$267,G$23,FALSE)</f>
        <v>0</v>
      </c>
      <c r="H492" s="60">
        <f t="shared" si="57"/>
      </c>
      <c r="I492" s="81">
        <f>VLOOKUP($B492,'参加申込一覧表(様式A-3)'!$B$68:$AK$267,I$23,FALSE)</f>
      </c>
      <c r="K492" s="73">
        <f>VLOOKUP($B492,'参加申込一覧表(様式A-3)'!$B$68:$AK$267,K$23,FALSE)</f>
        <v>0</v>
      </c>
      <c r="L492" s="81" t="str">
        <f>VLOOKUP($B492,'参加申込一覧表(様式A-3)'!$B$68:$AK$267,L$23,FALSE)</f>
        <v>・</v>
      </c>
      <c r="M492" s="81" t="str">
        <f>VLOOKUP($B492,'参加申込一覧表(様式A-3)'!$B$68:$AK$267,M$23,FALSE)</f>
        <v>・</v>
      </c>
      <c r="N492" s="81" t="str">
        <f>VLOOKUP($B492,'参加申込一覧表(様式A-3)'!$B$68:$AK$267,N$23,FALSE)</f>
        <v>・</v>
      </c>
      <c r="Q492" s="73">
        <f>VLOOKUP($B492,'参加申込一覧表(様式A-3)'!$B$68:$AK$267,Q$23,FALSE)</f>
      </c>
      <c r="R492" s="81" t="str">
        <f>VLOOKUP($B492,'参加申込一覧表(様式A-3)'!$B$68:$AK$267,R$23,FALSE)</f>
        <v>　</v>
      </c>
      <c r="S492" s="81" t="str">
        <f>VLOOKUP($B492,'参加申込一覧表(様式A-3)'!$B$68:$AK$267,S$23,FALSE)</f>
        <v>　</v>
      </c>
      <c r="U492" s="83">
        <f>'参加申込一覧表(様式A-3)'!J$60</f>
      </c>
      <c r="V492" s="60">
        <v>30</v>
      </c>
      <c r="W492" s="73">
        <f>VLOOKUP($B492,'参加申込一覧表(様式A-3)'!$B$68:$AK$267,W$23,FALSE)</f>
        <v>0</v>
      </c>
      <c r="X492" s="60">
        <f t="shared" si="58"/>
        <v>12</v>
      </c>
      <c r="Y492" s="60">
        <f t="shared" si="59"/>
      </c>
      <c r="AC492" s="60">
        <f t="shared" si="60"/>
        <v>0</v>
      </c>
      <c r="AD492" s="60">
        <f t="shared" si="61"/>
        <v>0</v>
      </c>
      <c r="AE492" s="254">
        <f t="shared" si="63"/>
      </c>
    </row>
    <row r="493" spans="1:31" ht="13.5">
      <c r="A493" s="60">
        <v>468</v>
      </c>
      <c r="B493">
        <f>B490+1</f>
        <v>156</v>
      </c>
      <c r="C493" s="60">
        <f t="shared" si="62"/>
        <v>3</v>
      </c>
      <c r="D493" s="245">
        <f>VLOOKUP($B493,'参加申込一覧表(様式A-3)'!$B$68:$AK$267,D$24,FALSE)</f>
        <v>0</v>
      </c>
      <c r="E493" s="246">
        <f>IF(AE493="","",COUNTIF(AE$26:AE493,E$24))</f>
      </c>
      <c r="G493" s="73">
        <f>VLOOKUP($B493,'参加申込一覧表(様式A-3)'!$B$68:$AK$267,G$24,FALSE)</f>
        <v>0</v>
      </c>
      <c r="H493" s="60">
        <f t="shared" si="57"/>
      </c>
      <c r="I493" s="81">
        <f>VLOOKUP($B493,'参加申込一覧表(様式A-3)'!$B$68:$AK$267,I$24,FALSE)</f>
      </c>
      <c r="K493" s="73">
        <f>VLOOKUP($B493,'参加申込一覧表(様式A-3)'!$B$68:$AK$267,K$24,FALSE)</f>
        <v>0</v>
      </c>
      <c r="L493" s="81" t="str">
        <f>VLOOKUP($B493,'参加申込一覧表(様式A-3)'!$B$68:$AK$267,L$24,FALSE)</f>
        <v>・</v>
      </c>
      <c r="M493" s="81" t="str">
        <f>VLOOKUP($B493,'参加申込一覧表(様式A-3)'!$B$68:$AK$267,M$24,FALSE)</f>
        <v>・</v>
      </c>
      <c r="N493" s="81" t="str">
        <f>VLOOKUP($B493,'参加申込一覧表(様式A-3)'!$B$68:$AK$267,N$24,FALSE)</f>
        <v>・</v>
      </c>
      <c r="Q493" s="73">
        <f>VLOOKUP($B493,'参加申込一覧表(様式A-3)'!$B$68:$AK$267,Q$24,FALSE)</f>
      </c>
      <c r="R493" s="81" t="str">
        <f>VLOOKUP($B493,'参加申込一覧表(様式A-3)'!$B$68:$AK$267,R$24,FALSE)</f>
        <v>　</v>
      </c>
      <c r="S493" s="81" t="str">
        <f>VLOOKUP($B493,'参加申込一覧表(様式A-3)'!$B$68:$AK$267,S$24,FALSE)</f>
        <v>　</v>
      </c>
      <c r="U493" s="83">
        <f>'参加申込一覧表(様式A-3)'!J$60</f>
      </c>
      <c r="V493" s="60">
        <v>30</v>
      </c>
      <c r="W493" s="73">
        <f>VLOOKUP($B493,'参加申込一覧表(様式A-3)'!$B$68:$AK$267,W$24,FALSE)</f>
        <v>0</v>
      </c>
      <c r="X493" s="60">
        <f t="shared" si="58"/>
        <v>12</v>
      </c>
      <c r="Y493" s="60">
        <f t="shared" si="59"/>
      </c>
      <c r="AC493" s="60">
        <f t="shared" si="60"/>
        <v>0</v>
      </c>
      <c r="AD493" s="60">
        <f t="shared" si="61"/>
        <v>0</v>
      </c>
      <c r="AE493" s="254">
        <f t="shared" si="63"/>
      </c>
    </row>
    <row r="494" spans="1:31" ht="13.5">
      <c r="A494" s="60">
        <v>469</v>
      </c>
      <c r="B494">
        <f>B493</f>
        <v>156</v>
      </c>
      <c r="C494" s="60">
        <f t="shared" si="62"/>
        <v>1</v>
      </c>
      <c r="D494" s="245">
        <f>VLOOKUP($B494,'参加申込一覧表(様式A-3)'!$B$68:$AK$267,D$22,FALSE)</f>
        <v>0</v>
      </c>
      <c r="E494" s="246">
        <f>IF(AE494="","",COUNTIF(AE$26:AE494,E$24))</f>
      </c>
      <c r="G494" s="73">
        <f>VLOOKUP($B494,'参加申込一覧表(様式A-3)'!$B$68:$AK$267,G$22,FALSE)</f>
        <v>0</v>
      </c>
      <c r="H494" s="60">
        <f t="shared" si="57"/>
      </c>
      <c r="I494" s="81">
        <f>VLOOKUP($B494,'参加申込一覧表(様式A-3)'!$B$68:$AK$267,I$22,FALSE)</f>
      </c>
      <c r="K494" s="73">
        <f>VLOOKUP($B494,'参加申込一覧表(様式A-3)'!$B$68:$AK$267,K$22,FALSE)</f>
        <v>0</v>
      </c>
      <c r="L494" s="81" t="str">
        <f>VLOOKUP($B494,'参加申込一覧表(様式A-3)'!$B$68:$AK$267,L$22,FALSE)</f>
        <v>・</v>
      </c>
      <c r="M494" s="81" t="str">
        <f>VLOOKUP($B494,'参加申込一覧表(様式A-3)'!$B$68:$AK$267,M$22,FALSE)</f>
        <v>・</v>
      </c>
      <c r="N494" s="81" t="str">
        <f>VLOOKUP($B494,'参加申込一覧表(様式A-3)'!$B$68:$AK$267,N$22,FALSE)</f>
        <v>・</v>
      </c>
      <c r="Q494" s="73">
        <f>VLOOKUP($B494,'参加申込一覧表(様式A-3)'!$B$68:$AK$267,$Q$22,FALSE)</f>
      </c>
      <c r="R494" s="81" t="str">
        <f>VLOOKUP($B494,'参加申込一覧表(様式A-3)'!$B$68:$AK$267,R$22,FALSE)</f>
        <v>　</v>
      </c>
      <c r="S494" s="81" t="str">
        <f>VLOOKUP($B494,'参加申込一覧表(様式A-3)'!$B$68:$AK$267,S$22,FALSE)</f>
        <v>　</v>
      </c>
      <c r="U494" s="83">
        <f>'参加申込一覧表(様式A-3)'!J$60</f>
      </c>
      <c r="V494" s="60">
        <v>30</v>
      </c>
      <c r="W494" s="73">
        <f>VLOOKUP($B494,'参加申込一覧表(様式A-3)'!$B$68:$AK$267,W$22,FALSE)</f>
        <v>0</v>
      </c>
      <c r="X494" s="60">
        <f t="shared" si="58"/>
        <v>12</v>
      </c>
      <c r="Y494" s="60">
        <f t="shared" si="59"/>
      </c>
      <c r="AC494" s="60">
        <f t="shared" si="60"/>
        <v>0</v>
      </c>
      <c r="AD494" s="60">
        <f t="shared" si="61"/>
        <v>0</v>
      </c>
      <c r="AE494" s="254">
        <f t="shared" si="63"/>
      </c>
    </row>
    <row r="495" spans="1:31" ht="13.5">
      <c r="A495" s="60">
        <v>470</v>
      </c>
      <c r="B495">
        <f>B494</f>
        <v>156</v>
      </c>
      <c r="C495" s="60">
        <f t="shared" si="62"/>
        <v>2</v>
      </c>
      <c r="D495" s="245">
        <f>VLOOKUP($B495,'参加申込一覧表(様式A-3)'!$B$68:$AK$267,D$23,FALSE)</f>
        <v>0</v>
      </c>
      <c r="E495" s="246">
        <f>IF(AE495="","",COUNTIF(AE$26:AE495,E$24))</f>
      </c>
      <c r="G495" s="73">
        <f>VLOOKUP($B495,'参加申込一覧表(様式A-3)'!$B$68:$AK$267,G$23,FALSE)</f>
        <v>0</v>
      </c>
      <c r="H495" s="60">
        <f t="shared" si="57"/>
      </c>
      <c r="I495" s="81">
        <f>VLOOKUP($B495,'参加申込一覧表(様式A-3)'!$B$68:$AK$267,I$23,FALSE)</f>
      </c>
      <c r="K495" s="73">
        <f>VLOOKUP($B495,'参加申込一覧表(様式A-3)'!$B$68:$AK$267,K$23,FALSE)</f>
        <v>0</v>
      </c>
      <c r="L495" s="81" t="str">
        <f>VLOOKUP($B495,'参加申込一覧表(様式A-3)'!$B$68:$AK$267,L$23,FALSE)</f>
        <v>・</v>
      </c>
      <c r="M495" s="81" t="str">
        <f>VLOOKUP($B495,'参加申込一覧表(様式A-3)'!$B$68:$AK$267,M$23,FALSE)</f>
        <v>・</v>
      </c>
      <c r="N495" s="81" t="str">
        <f>VLOOKUP($B495,'参加申込一覧表(様式A-3)'!$B$68:$AK$267,N$23,FALSE)</f>
        <v>・</v>
      </c>
      <c r="Q495" s="73">
        <f>VLOOKUP($B495,'参加申込一覧表(様式A-3)'!$B$68:$AK$267,Q$23,FALSE)</f>
      </c>
      <c r="R495" s="81" t="str">
        <f>VLOOKUP($B495,'参加申込一覧表(様式A-3)'!$B$68:$AK$267,R$23,FALSE)</f>
        <v>　</v>
      </c>
      <c r="S495" s="81" t="str">
        <f>VLOOKUP($B495,'参加申込一覧表(様式A-3)'!$B$68:$AK$267,S$23,FALSE)</f>
        <v>　</v>
      </c>
      <c r="U495" s="83">
        <f>'参加申込一覧表(様式A-3)'!J$60</f>
      </c>
      <c r="V495" s="60">
        <v>30</v>
      </c>
      <c r="W495" s="73">
        <f>VLOOKUP($B495,'参加申込一覧表(様式A-3)'!$B$68:$AK$267,W$23,FALSE)</f>
        <v>0</v>
      </c>
      <c r="X495" s="60">
        <f t="shared" si="58"/>
        <v>12</v>
      </c>
      <c r="Y495" s="60">
        <f t="shared" si="59"/>
      </c>
      <c r="AC495" s="60">
        <f t="shared" si="60"/>
        <v>0</v>
      </c>
      <c r="AD495" s="60">
        <f t="shared" si="61"/>
        <v>0</v>
      </c>
      <c r="AE495" s="254">
        <f t="shared" si="63"/>
      </c>
    </row>
    <row r="496" spans="1:31" ht="13.5">
      <c r="A496" s="60">
        <v>471</v>
      </c>
      <c r="B496">
        <f>B493+1</f>
        <v>157</v>
      </c>
      <c r="C496" s="60">
        <f t="shared" si="62"/>
        <v>3</v>
      </c>
      <c r="D496" s="245">
        <f>VLOOKUP($B496,'参加申込一覧表(様式A-3)'!$B$68:$AK$267,D$24,FALSE)</f>
        <v>0</v>
      </c>
      <c r="E496" s="246">
        <f>IF(AE496="","",COUNTIF(AE$26:AE496,E$24))</f>
      </c>
      <c r="G496" s="73">
        <f>VLOOKUP($B496,'参加申込一覧表(様式A-3)'!$B$68:$AK$267,G$24,FALSE)</f>
        <v>0</v>
      </c>
      <c r="H496" s="60">
        <f t="shared" si="57"/>
      </c>
      <c r="I496" s="81">
        <f>VLOOKUP($B496,'参加申込一覧表(様式A-3)'!$B$68:$AK$267,I$24,FALSE)</f>
      </c>
      <c r="K496" s="73">
        <f>VLOOKUP($B496,'参加申込一覧表(様式A-3)'!$B$68:$AK$267,K$24,FALSE)</f>
        <v>0</v>
      </c>
      <c r="L496" s="81" t="str">
        <f>VLOOKUP($B496,'参加申込一覧表(様式A-3)'!$B$68:$AK$267,L$24,FALSE)</f>
        <v>・</v>
      </c>
      <c r="M496" s="81" t="str">
        <f>VLOOKUP($B496,'参加申込一覧表(様式A-3)'!$B$68:$AK$267,M$24,FALSE)</f>
        <v>・</v>
      </c>
      <c r="N496" s="81" t="str">
        <f>VLOOKUP($B496,'参加申込一覧表(様式A-3)'!$B$68:$AK$267,N$24,FALSE)</f>
        <v>・</v>
      </c>
      <c r="Q496" s="73">
        <f>VLOOKUP($B496,'参加申込一覧表(様式A-3)'!$B$68:$AK$267,Q$24,FALSE)</f>
      </c>
      <c r="R496" s="81" t="str">
        <f>VLOOKUP($B496,'参加申込一覧表(様式A-3)'!$B$68:$AK$267,R$24,FALSE)</f>
        <v>　</v>
      </c>
      <c r="S496" s="81" t="str">
        <f>VLOOKUP($B496,'参加申込一覧表(様式A-3)'!$B$68:$AK$267,S$24,FALSE)</f>
        <v>　</v>
      </c>
      <c r="U496" s="83">
        <f>'参加申込一覧表(様式A-3)'!J$60</f>
      </c>
      <c r="V496" s="60">
        <v>30</v>
      </c>
      <c r="W496" s="73">
        <f>VLOOKUP($B496,'参加申込一覧表(様式A-3)'!$B$68:$AK$267,W$24,FALSE)</f>
        <v>0</v>
      </c>
      <c r="X496" s="60">
        <f t="shared" si="58"/>
        <v>12</v>
      </c>
      <c r="Y496" s="60">
        <f t="shared" si="59"/>
      </c>
      <c r="AC496" s="60">
        <f t="shared" si="60"/>
        <v>0</v>
      </c>
      <c r="AD496" s="60">
        <f t="shared" si="61"/>
        <v>0</v>
      </c>
      <c r="AE496" s="254">
        <f t="shared" si="63"/>
      </c>
    </row>
    <row r="497" spans="1:31" ht="13.5">
      <c r="A497" s="60">
        <v>472</v>
      </c>
      <c r="B497">
        <f>B494+1</f>
        <v>157</v>
      </c>
      <c r="C497" s="60">
        <f t="shared" si="62"/>
        <v>1</v>
      </c>
      <c r="D497" s="245">
        <f>VLOOKUP($B497,'参加申込一覧表(様式A-3)'!$B$68:$AK$267,D$22,FALSE)</f>
        <v>0</v>
      </c>
      <c r="E497" s="246">
        <f>IF(AE497="","",COUNTIF(AE$26:AE497,E$24))</f>
      </c>
      <c r="G497" s="73">
        <f>VLOOKUP($B497,'参加申込一覧表(様式A-3)'!$B$68:$AK$267,G$22,FALSE)</f>
        <v>0</v>
      </c>
      <c r="H497" s="60">
        <f t="shared" si="57"/>
      </c>
      <c r="I497" s="81">
        <f>VLOOKUP($B497,'参加申込一覧表(様式A-3)'!$B$68:$AK$267,I$22,FALSE)</f>
      </c>
      <c r="K497" s="73">
        <f>VLOOKUP($B497,'参加申込一覧表(様式A-3)'!$B$68:$AK$267,K$22,FALSE)</f>
        <v>0</v>
      </c>
      <c r="L497" s="81" t="str">
        <f>VLOOKUP($B497,'参加申込一覧表(様式A-3)'!$B$68:$AK$267,L$22,FALSE)</f>
        <v>・</v>
      </c>
      <c r="M497" s="81" t="str">
        <f>VLOOKUP($B497,'参加申込一覧表(様式A-3)'!$B$68:$AK$267,M$22,FALSE)</f>
        <v>・</v>
      </c>
      <c r="N497" s="81" t="str">
        <f>VLOOKUP($B497,'参加申込一覧表(様式A-3)'!$B$68:$AK$267,N$22,FALSE)</f>
        <v>・</v>
      </c>
      <c r="Q497" s="73">
        <f>VLOOKUP($B497,'参加申込一覧表(様式A-3)'!$B$68:$AK$267,$Q$22,FALSE)</f>
      </c>
      <c r="R497" s="81" t="str">
        <f>VLOOKUP($B497,'参加申込一覧表(様式A-3)'!$B$68:$AK$267,R$22,FALSE)</f>
        <v>　</v>
      </c>
      <c r="S497" s="81" t="str">
        <f>VLOOKUP($B497,'参加申込一覧表(様式A-3)'!$B$68:$AK$267,S$22,FALSE)</f>
        <v>　</v>
      </c>
      <c r="U497" s="83">
        <f>'参加申込一覧表(様式A-3)'!J$60</f>
      </c>
      <c r="V497" s="60">
        <v>30</v>
      </c>
      <c r="W497" s="73">
        <f>VLOOKUP($B497,'参加申込一覧表(様式A-3)'!$B$68:$AK$267,W$22,FALSE)</f>
        <v>0</v>
      </c>
      <c r="X497" s="60">
        <f t="shared" si="58"/>
        <v>12</v>
      </c>
      <c r="Y497" s="60">
        <f t="shared" si="59"/>
      </c>
      <c r="AC497" s="60">
        <f t="shared" si="60"/>
        <v>0</v>
      </c>
      <c r="AD497" s="60">
        <f t="shared" si="61"/>
        <v>0</v>
      </c>
      <c r="AE497" s="254">
        <f t="shared" si="63"/>
      </c>
    </row>
    <row r="498" spans="1:31" ht="13.5">
      <c r="A498" s="60">
        <v>473</v>
      </c>
      <c r="B498">
        <f>B497</f>
        <v>157</v>
      </c>
      <c r="C498" s="60">
        <f t="shared" si="62"/>
        <v>2</v>
      </c>
      <c r="D498" s="245">
        <f>VLOOKUP($B498,'参加申込一覧表(様式A-3)'!$B$68:$AK$267,D$23,FALSE)</f>
        <v>0</v>
      </c>
      <c r="E498" s="246">
        <f>IF(AE498="","",COUNTIF(AE$26:AE498,E$24))</f>
      </c>
      <c r="G498" s="73">
        <f>VLOOKUP($B498,'参加申込一覧表(様式A-3)'!$B$68:$AK$267,G$23,FALSE)</f>
        <v>0</v>
      </c>
      <c r="H498" s="60">
        <f t="shared" si="57"/>
      </c>
      <c r="I498" s="81">
        <f>VLOOKUP($B498,'参加申込一覧表(様式A-3)'!$B$68:$AK$267,I$23,FALSE)</f>
      </c>
      <c r="K498" s="73">
        <f>VLOOKUP($B498,'参加申込一覧表(様式A-3)'!$B$68:$AK$267,K$23,FALSE)</f>
        <v>0</v>
      </c>
      <c r="L498" s="81" t="str">
        <f>VLOOKUP($B498,'参加申込一覧表(様式A-3)'!$B$68:$AK$267,L$23,FALSE)</f>
        <v>・</v>
      </c>
      <c r="M498" s="81" t="str">
        <f>VLOOKUP($B498,'参加申込一覧表(様式A-3)'!$B$68:$AK$267,M$23,FALSE)</f>
        <v>・</v>
      </c>
      <c r="N498" s="81" t="str">
        <f>VLOOKUP($B498,'参加申込一覧表(様式A-3)'!$B$68:$AK$267,N$23,FALSE)</f>
        <v>・</v>
      </c>
      <c r="Q498" s="73">
        <f>VLOOKUP($B498,'参加申込一覧表(様式A-3)'!$B$68:$AK$267,Q$23,FALSE)</f>
      </c>
      <c r="R498" s="81" t="str">
        <f>VLOOKUP($B498,'参加申込一覧表(様式A-3)'!$B$68:$AK$267,R$23,FALSE)</f>
        <v>　</v>
      </c>
      <c r="S498" s="81" t="str">
        <f>VLOOKUP($B498,'参加申込一覧表(様式A-3)'!$B$68:$AK$267,S$23,FALSE)</f>
        <v>　</v>
      </c>
      <c r="U498" s="83">
        <f>'参加申込一覧表(様式A-3)'!J$60</f>
      </c>
      <c r="V498" s="60">
        <v>30</v>
      </c>
      <c r="W498" s="73">
        <f>VLOOKUP($B498,'参加申込一覧表(様式A-3)'!$B$68:$AK$267,W$23,FALSE)</f>
        <v>0</v>
      </c>
      <c r="X498" s="60">
        <f t="shared" si="58"/>
        <v>12</v>
      </c>
      <c r="Y498" s="60">
        <f t="shared" si="59"/>
      </c>
      <c r="AC498" s="60">
        <f t="shared" si="60"/>
        <v>0</v>
      </c>
      <c r="AD498" s="60">
        <f t="shared" si="61"/>
        <v>0</v>
      </c>
      <c r="AE498" s="254">
        <f t="shared" si="63"/>
      </c>
    </row>
    <row r="499" spans="1:31" ht="13.5">
      <c r="A499" s="60">
        <v>474</v>
      </c>
      <c r="B499">
        <f>B498</f>
        <v>157</v>
      </c>
      <c r="C499" s="60">
        <f t="shared" si="62"/>
        <v>3</v>
      </c>
      <c r="D499" s="245">
        <f>VLOOKUP($B499,'参加申込一覧表(様式A-3)'!$B$68:$AK$267,D$24,FALSE)</f>
        <v>0</v>
      </c>
      <c r="E499" s="246">
        <f>IF(AE499="","",COUNTIF(AE$26:AE499,E$24))</f>
      </c>
      <c r="G499" s="73">
        <f>VLOOKUP($B499,'参加申込一覧表(様式A-3)'!$B$68:$AK$267,G$24,FALSE)</f>
        <v>0</v>
      </c>
      <c r="H499" s="60">
        <f t="shared" si="57"/>
      </c>
      <c r="I499" s="81">
        <f>VLOOKUP($B499,'参加申込一覧表(様式A-3)'!$B$68:$AK$267,I$24,FALSE)</f>
      </c>
      <c r="K499" s="73">
        <f>VLOOKUP($B499,'参加申込一覧表(様式A-3)'!$B$68:$AK$267,K$24,FALSE)</f>
        <v>0</v>
      </c>
      <c r="L499" s="81" t="str">
        <f>VLOOKUP($B499,'参加申込一覧表(様式A-3)'!$B$68:$AK$267,L$24,FALSE)</f>
        <v>・</v>
      </c>
      <c r="M499" s="81" t="str">
        <f>VLOOKUP($B499,'参加申込一覧表(様式A-3)'!$B$68:$AK$267,M$24,FALSE)</f>
        <v>・</v>
      </c>
      <c r="N499" s="81" t="str">
        <f>VLOOKUP($B499,'参加申込一覧表(様式A-3)'!$B$68:$AK$267,N$24,FALSE)</f>
        <v>・</v>
      </c>
      <c r="Q499" s="73">
        <f>VLOOKUP($B499,'参加申込一覧表(様式A-3)'!$B$68:$AK$267,Q$24,FALSE)</f>
      </c>
      <c r="R499" s="81" t="str">
        <f>VLOOKUP($B499,'参加申込一覧表(様式A-3)'!$B$68:$AK$267,R$24,FALSE)</f>
        <v>　</v>
      </c>
      <c r="S499" s="81" t="str">
        <f>VLOOKUP($B499,'参加申込一覧表(様式A-3)'!$B$68:$AK$267,S$24,FALSE)</f>
        <v>　</v>
      </c>
      <c r="U499" s="83">
        <f>'参加申込一覧表(様式A-3)'!J$60</f>
      </c>
      <c r="V499" s="60">
        <v>30</v>
      </c>
      <c r="W499" s="73">
        <f>VLOOKUP($B499,'参加申込一覧表(様式A-3)'!$B$68:$AK$267,W$24,FALSE)</f>
        <v>0</v>
      </c>
      <c r="X499" s="60">
        <f t="shared" si="58"/>
        <v>12</v>
      </c>
      <c r="Y499" s="60">
        <f t="shared" si="59"/>
      </c>
      <c r="AC499" s="60">
        <f t="shared" si="60"/>
        <v>0</v>
      </c>
      <c r="AD499" s="60">
        <f t="shared" si="61"/>
        <v>0</v>
      </c>
      <c r="AE499" s="254">
        <f t="shared" si="63"/>
      </c>
    </row>
    <row r="500" spans="1:31" ht="13.5">
      <c r="A500" s="60">
        <v>475</v>
      </c>
      <c r="B500">
        <f>B497+1</f>
        <v>158</v>
      </c>
      <c r="C500" s="60">
        <f t="shared" si="62"/>
        <v>1</v>
      </c>
      <c r="D500" s="245">
        <f>VLOOKUP($B500,'参加申込一覧表(様式A-3)'!$B$68:$AK$267,D$22,FALSE)</f>
        <v>0</v>
      </c>
      <c r="E500" s="246">
        <f>IF(AE500="","",COUNTIF(AE$26:AE500,E$24))</f>
      </c>
      <c r="G500" s="73">
        <f>VLOOKUP($B500,'参加申込一覧表(様式A-3)'!$B$68:$AK$267,G$22,FALSE)</f>
        <v>0</v>
      </c>
      <c r="H500" s="60">
        <f t="shared" si="57"/>
      </c>
      <c r="I500" s="81">
        <f>VLOOKUP($B500,'参加申込一覧表(様式A-3)'!$B$68:$AK$267,I$22,FALSE)</f>
      </c>
      <c r="K500" s="73">
        <f>VLOOKUP($B500,'参加申込一覧表(様式A-3)'!$B$68:$AK$267,K$22,FALSE)</f>
        <v>0</v>
      </c>
      <c r="L500" s="81" t="str">
        <f>VLOOKUP($B500,'参加申込一覧表(様式A-3)'!$B$68:$AK$267,L$22,FALSE)</f>
        <v>・</v>
      </c>
      <c r="M500" s="81" t="str">
        <f>VLOOKUP($B500,'参加申込一覧表(様式A-3)'!$B$68:$AK$267,M$22,FALSE)</f>
        <v>・</v>
      </c>
      <c r="N500" s="81" t="str">
        <f>VLOOKUP($B500,'参加申込一覧表(様式A-3)'!$B$68:$AK$267,N$22,FALSE)</f>
        <v>・</v>
      </c>
      <c r="Q500" s="73">
        <f>VLOOKUP($B500,'参加申込一覧表(様式A-3)'!$B$68:$AK$267,$Q$22,FALSE)</f>
      </c>
      <c r="R500" s="81" t="str">
        <f>VLOOKUP($B500,'参加申込一覧表(様式A-3)'!$B$68:$AK$267,R$22,FALSE)</f>
        <v>　</v>
      </c>
      <c r="S500" s="81" t="str">
        <f>VLOOKUP($B500,'参加申込一覧表(様式A-3)'!$B$68:$AK$267,S$22,FALSE)</f>
        <v>　</v>
      </c>
      <c r="U500" s="83">
        <f>'参加申込一覧表(様式A-3)'!J$60</f>
      </c>
      <c r="V500" s="60">
        <v>30</v>
      </c>
      <c r="W500" s="73">
        <f>VLOOKUP($B500,'参加申込一覧表(様式A-3)'!$B$68:$AK$267,W$22,FALSE)</f>
        <v>0</v>
      </c>
      <c r="X500" s="60">
        <f t="shared" si="58"/>
        <v>12</v>
      </c>
      <c r="Y500" s="60">
        <f t="shared" si="59"/>
      </c>
      <c r="AC500" s="60">
        <f t="shared" si="60"/>
        <v>0</v>
      </c>
      <c r="AD500" s="60">
        <f t="shared" si="61"/>
        <v>0</v>
      </c>
      <c r="AE500" s="254">
        <f t="shared" si="63"/>
      </c>
    </row>
    <row r="501" spans="1:31" ht="13.5">
      <c r="A501" s="60">
        <v>476</v>
      </c>
      <c r="B501">
        <f>B500</f>
        <v>158</v>
      </c>
      <c r="C501" s="60">
        <f t="shared" si="62"/>
        <v>2</v>
      </c>
      <c r="D501" s="245">
        <f>VLOOKUP($B501,'参加申込一覧表(様式A-3)'!$B$68:$AK$267,D$23,FALSE)</f>
        <v>0</v>
      </c>
      <c r="E501" s="246">
        <f>IF(AE501="","",COUNTIF(AE$26:AE501,E$24))</f>
      </c>
      <c r="G501" s="73">
        <f>VLOOKUP($B501,'参加申込一覧表(様式A-3)'!$B$68:$AK$267,G$23,FALSE)</f>
        <v>0</v>
      </c>
      <c r="H501" s="60">
        <f t="shared" si="57"/>
      </c>
      <c r="I501" s="81">
        <f>VLOOKUP($B501,'参加申込一覧表(様式A-3)'!$B$68:$AK$267,I$23,FALSE)</f>
      </c>
      <c r="K501" s="73">
        <f>VLOOKUP($B501,'参加申込一覧表(様式A-3)'!$B$68:$AK$267,K$23,FALSE)</f>
        <v>0</v>
      </c>
      <c r="L501" s="81" t="str">
        <f>VLOOKUP($B501,'参加申込一覧表(様式A-3)'!$B$68:$AK$267,L$23,FALSE)</f>
        <v>・</v>
      </c>
      <c r="M501" s="81" t="str">
        <f>VLOOKUP($B501,'参加申込一覧表(様式A-3)'!$B$68:$AK$267,M$23,FALSE)</f>
        <v>・</v>
      </c>
      <c r="N501" s="81" t="str">
        <f>VLOOKUP($B501,'参加申込一覧表(様式A-3)'!$B$68:$AK$267,N$23,FALSE)</f>
        <v>・</v>
      </c>
      <c r="Q501" s="73">
        <f>VLOOKUP($B501,'参加申込一覧表(様式A-3)'!$B$68:$AK$267,Q$23,FALSE)</f>
      </c>
      <c r="R501" s="81" t="str">
        <f>VLOOKUP($B501,'参加申込一覧表(様式A-3)'!$B$68:$AK$267,R$23,FALSE)</f>
        <v>　</v>
      </c>
      <c r="S501" s="81" t="str">
        <f>VLOOKUP($B501,'参加申込一覧表(様式A-3)'!$B$68:$AK$267,S$23,FALSE)</f>
        <v>　</v>
      </c>
      <c r="U501" s="83">
        <f>'参加申込一覧表(様式A-3)'!J$60</f>
      </c>
      <c r="V501" s="60">
        <v>30</v>
      </c>
      <c r="W501" s="73">
        <f>VLOOKUP($B501,'参加申込一覧表(様式A-3)'!$B$68:$AK$267,W$23,FALSE)</f>
        <v>0</v>
      </c>
      <c r="X501" s="60">
        <f t="shared" si="58"/>
        <v>12</v>
      </c>
      <c r="Y501" s="60">
        <f t="shared" si="59"/>
      </c>
      <c r="AC501" s="60">
        <f t="shared" si="60"/>
        <v>0</v>
      </c>
      <c r="AD501" s="60">
        <f t="shared" si="61"/>
        <v>0</v>
      </c>
      <c r="AE501" s="254">
        <f t="shared" si="63"/>
      </c>
    </row>
    <row r="502" spans="1:31" ht="13.5">
      <c r="A502" s="60">
        <v>477</v>
      </c>
      <c r="B502">
        <f>B501</f>
        <v>158</v>
      </c>
      <c r="C502" s="60">
        <f t="shared" si="62"/>
        <v>3</v>
      </c>
      <c r="D502" s="245">
        <f>VLOOKUP($B502,'参加申込一覧表(様式A-3)'!$B$68:$AK$267,D$24,FALSE)</f>
        <v>0</v>
      </c>
      <c r="E502" s="246">
        <f>IF(AE502="","",COUNTIF(AE$26:AE502,E$24))</f>
      </c>
      <c r="G502" s="73">
        <f>VLOOKUP($B502,'参加申込一覧表(様式A-3)'!$B$68:$AK$267,G$24,FALSE)</f>
        <v>0</v>
      </c>
      <c r="H502" s="60">
        <f t="shared" si="57"/>
      </c>
      <c r="I502" s="81">
        <f>VLOOKUP($B502,'参加申込一覧表(様式A-3)'!$B$68:$AK$267,I$24,FALSE)</f>
      </c>
      <c r="K502" s="73">
        <f>VLOOKUP($B502,'参加申込一覧表(様式A-3)'!$B$68:$AK$267,K$24,FALSE)</f>
        <v>0</v>
      </c>
      <c r="L502" s="81" t="str">
        <f>VLOOKUP($B502,'参加申込一覧表(様式A-3)'!$B$68:$AK$267,L$24,FALSE)</f>
        <v>・</v>
      </c>
      <c r="M502" s="81" t="str">
        <f>VLOOKUP($B502,'参加申込一覧表(様式A-3)'!$B$68:$AK$267,M$24,FALSE)</f>
        <v>・</v>
      </c>
      <c r="N502" s="81" t="str">
        <f>VLOOKUP($B502,'参加申込一覧表(様式A-3)'!$B$68:$AK$267,N$24,FALSE)</f>
        <v>・</v>
      </c>
      <c r="Q502" s="73">
        <f>VLOOKUP($B502,'参加申込一覧表(様式A-3)'!$B$68:$AK$267,Q$24,FALSE)</f>
      </c>
      <c r="R502" s="81" t="str">
        <f>VLOOKUP($B502,'参加申込一覧表(様式A-3)'!$B$68:$AK$267,R$24,FALSE)</f>
        <v>　</v>
      </c>
      <c r="S502" s="81" t="str">
        <f>VLOOKUP($B502,'参加申込一覧表(様式A-3)'!$B$68:$AK$267,S$24,FALSE)</f>
        <v>　</v>
      </c>
      <c r="U502" s="83">
        <f>'参加申込一覧表(様式A-3)'!J$60</f>
      </c>
      <c r="V502" s="60">
        <v>30</v>
      </c>
      <c r="W502" s="73">
        <f>VLOOKUP($B502,'参加申込一覧表(様式A-3)'!$B$68:$AK$267,W$24,FALSE)</f>
        <v>0</v>
      </c>
      <c r="X502" s="60">
        <f t="shared" si="58"/>
        <v>12</v>
      </c>
      <c r="Y502" s="60">
        <f t="shared" si="59"/>
      </c>
      <c r="AC502" s="60">
        <f t="shared" si="60"/>
        <v>0</v>
      </c>
      <c r="AD502" s="60">
        <f t="shared" si="61"/>
        <v>0</v>
      </c>
      <c r="AE502" s="254">
        <f t="shared" si="63"/>
      </c>
    </row>
    <row r="503" spans="1:31" ht="13.5">
      <c r="A503" s="60">
        <v>478</v>
      </c>
      <c r="B503">
        <f>B500+1</f>
        <v>159</v>
      </c>
      <c r="C503" s="60">
        <f t="shared" si="62"/>
        <v>1</v>
      </c>
      <c r="D503" s="245">
        <f>VLOOKUP($B503,'参加申込一覧表(様式A-3)'!$B$68:$AK$267,D$22,FALSE)</f>
        <v>0</v>
      </c>
      <c r="E503" s="246">
        <f>IF(AE503="","",COUNTIF(AE$26:AE503,E$24))</f>
      </c>
      <c r="G503" s="73">
        <f>VLOOKUP($B503,'参加申込一覧表(様式A-3)'!$B$68:$AK$267,G$22,FALSE)</f>
        <v>0</v>
      </c>
      <c r="H503" s="60">
        <f t="shared" si="57"/>
      </c>
      <c r="I503" s="81">
        <f>VLOOKUP($B503,'参加申込一覧表(様式A-3)'!$B$68:$AK$267,I$22,FALSE)</f>
      </c>
      <c r="K503" s="73">
        <f>VLOOKUP($B503,'参加申込一覧表(様式A-3)'!$B$68:$AK$267,K$22,FALSE)</f>
        <v>0</v>
      </c>
      <c r="L503" s="81" t="str">
        <f>VLOOKUP($B503,'参加申込一覧表(様式A-3)'!$B$68:$AK$267,L$22,FALSE)</f>
        <v>・</v>
      </c>
      <c r="M503" s="81" t="str">
        <f>VLOOKUP($B503,'参加申込一覧表(様式A-3)'!$B$68:$AK$267,M$22,FALSE)</f>
        <v>・</v>
      </c>
      <c r="N503" s="81" t="str">
        <f>VLOOKUP($B503,'参加申込一覧表(様式A-3)'!$B$68:$AK$267,N$22,FALSE)</f>
        <v>・</v>
      </c>
      <c r="Q503" s="73">
        <f>VLOOKUP($B503,'参加申込一覧表(様式A-3)'!$B$68:$AK$267,$Q$22,FALSE)</f>
      </c>
      <c r="R503" s="81" t="str">
        <f>VLOOKUP($B503,'参加申込一覧表(様式A-3)'!$B$68:$AK$267,R$22,FALSE)</f>
        <v>　</v>
      </c>
      <c r="S503" s="81" t="str">
        <f>VLOOKUP($B503,'参加申込一覧表(様式A-3)'!$B$68:$AK$267,S$22,FALSE)</f>
        <v>　</v>
      </c>
      <c r="U503" s="83">
        <f>'参加申込一覧表(様式A-3)'!J$60</f>
      </c>
      <c r="V503" s="60">
        <v>30</v>
      </c>
      <c r="W503" s="73">
        <f>VLOOKUP($B503,'参加申込一覧表(様式A-3)'!$B$68:$AK$267,W$22,FALSE)</f>
        <v>0</v>
      </c>
      <c r="X503" s="60">
        <f t="shared" si="58"/>
        <v>12</v>
      </c>
      <c r="Y503" s="60">
        <f t="shared" si="59"/>
      </c>
      <c r="AC503" s="60">
        <f t="shared" si="60"/>
        <v>0</v>
      </c>
      <c r="AD503" s="60">
        <f t="shared" si="61"/>
        <v>0</v>
      </c>
      <c r="AE503" s="254">
        <f t="shared" si="63"/>
      </c>
    </row>
    <row r="504" spans="1:31" ht="13.5">
      <c r="A504" s="60">
        <v>479</v>
      </c>
      <c r="B504">
        <f>B503</f>
        <v>159</v>
      </c>
      <c r="C504" s="60">
        <f t="shared" si="62"/>
        <v>2</v>
      </c>
      <c r="D504" s="245">
        <f>VLOOKUP($B504,'参加申込一覧表(様式A-3)'!$B$68:$AK$267,D$23,FALSE)</f>
        <v>0</v>
      </c>
      <c r="E504" s="246">
        <f>IF(AE504="","",COUNTIF(AE$26:AE504,E$24))</f>
      </c>
      <c r="G504" s="73">
        <f>VLOOKUP($B504,'参加申込一覧表(様式A-3)'!$B$68:$AK$267,G$23,FALSE)</f>
        <v>0</v>
      </c>
      <c r="H504" s="60">
        <f t="shared" si="57"/>
      </c>
      <c r="I504" s="81">
        <f>VLOOKUP($B504,'参加申込一覧表(様式A-3)'!$B$68:$AK$267,I$23,FALSE)</f>
      </c>
      <c r="K504" s="73">
        <f>VLOOKUP($B504,'参加申込一覧表(様式A-3)'!$B$68:$AK$267,K$23,FALSE)</f>
        <v>0</v>
      </c>
      <c r="L504" s="81" t="str">
        <f>VLOOKUP($B504,'参加申込一覧表(様式A-3)'!$B$68:$AK$267,L$23,FALSE)</f>
        <v>・</v>
      </c>
      <c r="M504" s="81" t="str">
        <f>VLOOKUP($B504,'参加申込一覧表(様式A-3)'!$B$68:$AK$267,M$23,FALSE)</f>
        <v>・</v>
      </c>
      <c r="N504" s="81" t="str">
        <f>VLOOKUP($B504,'参加申込一覧表(様式A-3)'!$B$68:$AK$267,N$23,FALSE)</f>
        <v>・</v>
      </c>
      <c r="Q504" s="73">
        <f>VLOOKUP($B504,'参加申込一覧表(様式A-3)'!$B$68:$AK$267,Q$23,FALSE)</f>
      </c>
      <c r="R504" s="81" t="str">
        <f>VLOOKUP($B504,'参加申込一覧表(様式A-3)'!$B$68:$AK$267,R$23,FALSE)</f>
        <v>　</v>
      </c>
      <c r="S504" s="81" t="str">
        <f>VLOOKUP($B504,'参加申込一覧表(様式A-3)'!$B$68:$AK$267,S$23,FALSE)</f>
        <v>　</v>
      </c>
      <c r="U504" s="83">
        <f>'参加申込一覧表(様式A-3)'!J$60</f>
      </c>
      <c r="V504" s="60">
        <v>30</v>
      </c>
      <c r="W504" s="73">
        <f>VLOOKUP($B504,'参加申込一覧表(様式A-3)'!$B$68:$AK$267,W$23,FALSE)</f>
        <v>0</v>
      </c>
      <c r="X504" s="60">
        <f t="shared" si="58"/>
        <v>12</v>
      </c>
      <c r="Y504" s="60">
        <f t="shared" si="59"/>
      </c>
      <c r="AC504" s="60">
        <f t="shared" si="60"/>
        <v>0</v>
      </c>
      <c r="AD504" s="60">
        <f t="shared" si="61"/>
        <v>0</v>
      </c>
      <c r="AE504" s="254">
        <f t="shared" si="63"/>
      </c>
    </row>
    <row r="505" spans="1:31" ht="13.5">
      <c r="A505" s="60">
        <v>480</v>
      </c>
      <c r="B505">
        <f>B504</f>
        <v>159</v>
      </c>
      <c r="C505" s="60">
        <f t="shared" si="62"/>
        <v>3</v>
      </c>
      <c r="D505" s="245">
        <f>VLOOKUP($B505,'参加申込一覧表(様式A-3)'!$B$68:$AK$267,D$24,FALSE)</f>
        <v>0</v>
      </c>
      <c r="E505" s="246">
        <f>IF(AE505="","",COUNTIF(AE$26:AE505,E$24))</f>
      </c>
      <c r="G505" s="73">
        <f>VLOOKUP($B505,'参加申込一覧表(様式A-3)'!$B$68:$AK$267,G$24,FALSE)</f>
        <v>0</v>
      </c>
      <c r="H505" s="60">
        <f t="shared" si="57"/>
      </c>
      <c r="I505" s="81">
        <f>VLOOKUP($B505,'参加申込一覧表(様式A-3)'!$B$68:$AK$267,I$24,FALSE)</f>
      </c>
      <c r="K505" s="73">
        <f>VLOOKUP($B505,'参加申込一覧表(様式A-3)'!$B$68:$AK$267,K$24,FALSE)</f>
        <v>0</v>
      </c>
      <c r="L505" s="81" t="str">
        <f>VLOOKUP($B505,'参加申込一覧表(様式A-3)'!$B$68:$AK$267,L$24,FALSE)</f>
        <v>・</v>
      </c>
      <c r="M505" s="81" t="str">
        <f>VLOOKUP($B505,'参加申込一覧表(様式A-3)'!$B$68:$AK$267,M$24,FALSE)</f>
        <v>・</v>
      </c>
      <c r="N505" s="81" t="str">
        <f>VLOOKUP($B505,'参加申込一覧表(様式A-3)'!$B$68:$AK$267,N$24,FALSE)</f>
        <v>・</v>
      </c>
      <c r="Q505" s="73">
        <f>VLOOKUP($B505,'参加申込一覧表(様式A-3)'!$B$68:$AK$267,Q$24,FALSE)</f>
      </c>
      <c r="R505" s="81" t="str">
        <f>VLOOKUP($B505,'参加申込一覧表(様式A-3)'!$B$68:$AK$267,R$24,FALSE)</f>
        <v>　</v>
      </c>
      <c r="S505" s="81" t="str">
        <f>VLOOKUP($B505,'参加申込一覧表(様式A-3)'!$B$68:$AK$267,S$24,FALSE)</f>
        <v>　</v>
      </c>
      <c r="U505" s="83">
        <f>'参加申込一覧表(様式A-3)'!J$60</f>
      </c>
      <c r="V505" s="60">
        <v>30</v>
      </c>
      <c r="W505" s="73">
        <f>VLOOKUP($B505,'参加申込一覧表(様式A-3)'!$B$68:$AK$267,W$24,FALSE)</f>
        <v>0</v>
      </c>
      <c r="X505" s="60">
        <f t="shared" si="58"/>
        <v>12</v>
      </c>
      <c r="Y505" s="60">
        <f t="shared" si="59"/>
      </c>
      <c r="AC505" s="60">
        <f t="shared" si="60"/>
        <v>0</v>
      </c>
      <c r="AD505" s="60">
        <f t="shared" si="61"/>
        <v>0</v>
      </c>
      <c r="AE505" s="254">
        <f t="shared" si="63"/>
      </c>
    </row>
    <row r="506" spans="1:31" ht="13.5">
      <c r="A506" s="60">
        <v>481</v>
      </c>
      <c r="B506">
        <f>B503+1</f>
        <v>160</v>
      </c>
      <c r="C506" s="60">
        <f t="shared" si="62"/>
        <v>1</v>
      </c>
      <c r="D506" s="245">
        <f>VLOOKUP($B506,'参加申込一覧表(様式A-3)'!$B$68:$AK$267,D$22,FALSE)</f>
        <v>0</v>
      </c>
      <c r="E506" s="246">
        <f>IF(AE506="","",COUNTIF(AE$26:AE506,E$24))</f>
      </c>
      <c r="G506" s="73">
        <f>VLOOKUP($B506,'参加申込一覧表(様式A-3)'!$B$68:$AK$267,G$22,FALSE)</f>
        <v>0</v>
      </c>
      <c r="H506" s="60">
        <f t="shared" si="57"/>
      </c>
      <c r="I506" s="81">
        <f>VLOOKUP($B506,'参加申込一覧表(様式A-3)'!$B$68:$AK$267,I$22,FALSE)</f>
      </c>
      <c r="K506" s="73">
        <f>VLOOKUP($B506,'参加申込一覧表(様式A-3)'!$B$68:$AK$267,K$22,FALSE)</f>
        <v>0</v>
      </c>
      <c r="L506" s="81" t="str">
        <f>VLOOKUP($B506,'参加申込一覧表(様式A-3)'!$B$68:$AK$267,L$22,FALSE)</f>
        <v>・</v>
      </c>
      <c r="M506" s="81" t="str">
        <f>VLOOKUP($B506,'参加申込一覧表(様式A-3)'!$B$68:$AK$267,M$22,FALSE)</f>
        <v>・</v>
      </c>
      <c r="N506" s="81" t="str">
        <f>VLOOKUP($B506,'参加申込一覧表(様式A-3)'!$B$68:$AK$267,N$22,FALSE)</f>
        <v>・</v>
      </c>
      <c r="Q506" s="73">
        <f>VLOOKUP($B506,'参加申込一覧表(様式A-3)'!$B$68:$AK$267,$Q$22,FALSE)</f>
      </c>
      <c r="R506" s="81" t="str">
        <f>VLOOKUP($B506,'参加申込一覧表(様式A-3)'!$B$68:$AK$267,R$22,FALSE)</f>
        <v>　</v>
      </c>
      <c r="S506" s="81" t="str">
        <f>VLOOKUP($B506,'参加申込一覧表(様式A-3)'!$B$68:$AK$267,S$22,FALSE)</f>
        <v>　</v>
      </c>
      <c r="U506" s="83">
        <f>'参加申込一覧表(様式A-3)'!J$60</f>
      </c>
      <c r="V506" s="60">
        <v>30</v>
      </c>
      <c r="W506" s="73">
        <f>VLOOKUP($B506,'参加申込一覧表(様式A-3)'!$B$68:$AK$267,W$22,FALSE)</f>
        <v>0</v>
      </c>
      <c r="X506" s="60">
        <f t="shared" si="58"/>
        <v>12</v>
      </c>
      <c r="Y506" s="60">
        <f t="shared" si="59"/>
      </c>
      <c r="AC506" s="60">
        <f t="shared" si="60"/>
        <v>0</v>
      </c>
      <c r="AD506" s="60">
        <f t="shared" si="61"/>
        <v>0</v>
      </c>
      <c r="AE506" s="254">
        <f t="shared" si="63"/>
      </c>
    </row>
    <row r="507" spans="1:31" ht="13.5">
      <c r="A507" s="60">
        <v>482</v>
      </c>
      <c r="B507">
        <f>B506</f>
        <v>160</v>
      </c>
      <c r="C507" s="60">
        <f t="shared" si="62"/>
        <v>2</v>
      </c>
      <c r="D507" s="245">
        <f>VLOOKUP($B507,'参加申込一覧表(様式A-3)'!$B$68:$AK$267,D$23,FALSE)</f>
        <v>0</v>
      </c>
      <c r="E507" s="246">
        <f>IF(AE507="","",COUNTIF(AE$26:AE507,E$24))</f>
      </c>
      <c r="G507" s="73">
        <f>VLOOKUP($B507,'参加申込一覧表(様式A-3)'!$B$68:$AK$267,G$23,FALSE)</f>
        <v>0</v>
      </c>
      <c r="H507" s="60">
        <f t="shared" si="57"/>
      </c>
      <c r="I507" s="81">
        <f>VLOOKUP($B507,'参加申込一覧表(様式A-3)'!$B$68:$AK$267,I$23,FALSE)</f>
      </c>
      <c r="K507" s="73">
        <f>VLOOKUP($B507,'参加申込一覧表(様式A-3)'!$B$68:$AK$267,K$23,FALSE)</f>
        <v>0</v>
      </c>
      <c r="L507" s="81" t="str">
        <f>VLOOKUP($B507,'参加申込一覧表(様式A-3)'!$B$68:$AK$267,L$23,FALSE)</f>
        <v>・</v>
      </c>
      <c r="M507" s="81" t="str">
        <f>VLOOKUP($B507,'参加申込一覧表(様式A-3)'!$B$68:$AK$267,M$23,FALSE)</f>
        <v>・</v>
      </c>
      <c r="N507" s="81" t="str">
        <f>VLOOKUP($B507,'参加申込一覧表(様式A-3)'!$B$68:$AK$267,N$23,FALSE)</f>
        <v>・</v>
      </c>
      <c r="Q507" s="73">
        <f>VLOOKUP($B507,'参加申込一覧表(様式A-3)'!$B$68:$AK$267,Q$23,FALSE)</f>
      </c>
      <c r="R507" s="81" t="str">
        <f>VLOOKUP($B507,'参加申込一覧表(様式A-3)'!$B$68:$AK$267,R$23,FALSE)</f>
        <v>　</v>
      </c>
      <c r="S507" s="81" t="str">
        <f>VLOOKUP($B507,'参加申込一覧表(様式A-3)'!$B$68:$AK$267,S$23,FALSE)</f>
        <v>　</v>
      </c>
      <c r="U507" s="83">
        <f>'参加申込一覧表(様式A-3)'!J$60</f>
      </c>
      <c r="V507" s="60">
        <v>30</v>
      </c>
      <c r="W507" s="73">
        <f>VLOOKUP($B507,'参加申込一覧表(様式A-3)'!$B$68:$AK$267,W$23,FALSE)</f>
        <v>0</v>
      </c>
      <c r="X507" s="60">
        <f t="shared" si="58"/>
        <v>12</v>
      </c>
      <c r="Y507" s="60">
        <f t="shared" si="59"/>
      </c>
      <c r="AC507" s="60">
        <f t="shared" si="60"/>
        <v>0</v>
      </c>
      <c r="AD507" s="60">
        <f t="shared" si="61"/>
        <v>0</v>
      </c>
      <c r="AE507" s="254">
        <f t="shared" si="63"/>
      </c>
    </row>
    <row r="508" spans="1:31" ht="13.5">
      <c r="A508" s="60">
        <v>483</v>
      </c>
      <c r="B508">
        <f>B507</f>
        <v>160</v>
      </c>
      <c r="C508" s="60">
        <f t="shared" si="62"/>
        <v>3</v>
      </c>
      <c r="D508" s="245">
        <f>VLOOKUP($B508,'参加申込一覧表(様式A-3)'!$B$68:$AK$267,D$24,FALSE)</f>
        <v>0</v>
      </c>
      <c r="E508" s="246">
        <f>IF(AE508="","",COUNTIF(AE$26:AE508,E$24))</f>
      </c>
      <c r="G508" s="73">
        <f>VLOOKUP($B508,'参加申込一覧表(様式A-3)'!$B$68:$AK$267,G$24,FALSE)</f>
        <v>0</v>
      </c>
      <c r="H508" s="60">
        <f t="shared" si="57"/>
      </c>
      <c r="I508" s="81">
        <f>VLOOKUP($B508,'参加申込一覧表(様式A-3)'!$B$68:$AK$267,I$24,FALSE)</f>
      </c>
      <c r="K508" s="73">
        <f>VLOOKUP($B508,'参加申込一覧表(様式A-3)'!$B$68:$AK$267,K$24,FALSE)</f>
        <v>0</v>
      </c>
      <c r="L508" s="81" t="str">
        <f>VLOOKUP($B508,'参加申込一覧表(様式A-3)'!$B$68:$AK$267,L$24,FALSE)</f>
        <v>・</v>
      </c>
      <c r="M508" s="81" t="str">
        <f>VLOOKUP($B508,'参加申込一覧表(様式A-3)'!$B$68:$AK$267,M$24,FALSE)</f>
        <v>・</v>
      </c>
      <c r="N508" s="81" t="str">
        <f>VLOOKUP($B508,'参加申込一覧表(様式A-3)'!$B$68:$AK$267,N$24,FALSE)</f>
        <v>・</v>
      </c>
      <c r="Q508" s="73">
        <f>VLOOKUP($B508,'参加申込一覧表(様式A-3)'!$B$68:$AK$267,Q$24,FALSE)</f>
      </c>
      <c r="R508" s="81" t="str">
        <f>VLOOKUP($B508,'参加申込一覧表(様式A-3)'!$B$68:$AK$267,R$24,FALSE)</f>
        <v>　</v>
      </c>
      <c r="S508" s="81" t="str">
        <f>VLOOKUP($B508,'参加申込一覧表(様式A-3)'!$B$68:$AK$267,S$24,FALSE)</f>
        <v>　</v>
      </c>
      <c r="U508" s="83">
        <f>'参加申込一覧表(様式A-3)'!J$60</f>
      </c>
      <c r="V508" s="60">
        <v>30</v>
      </c>
      <c r="W508" s="73">
        <f>VLOOKUP($B508,'参加申込一覧表(様式A-3)'!$B$68:$AK$267,W$24,FALSE)</f>
        <v>0</v>
      </c>
      <c r="X508" s="60">
        <f t="shared" si="58"/>
        <v>12</v>
      </c>
      <c r="Y508" s="60">
        <f t="shared" si="59"/>
      </c>
      <c r="AC508" s="60">
        <f t="shared" si="60"/>
        <v>0</v>
      </c>
      <c r="AD508" s="60">
        <f t="shared" si="61"/>
        <v>0</v>
      </c>
      <c r="AE508" s="254">
        <f t="shared" si="63"/>
      </c>
    </row>
    <row r="509" spans="1:31" ht="13.5">
      <c r="A509" s="60">
        <v>484</v>
      </c>
      <c r="B509">
        <f>B506+1</f>
        <v>161</v>
      </c>
      <c r="C509" s="60">
        <f t="shared" si="62"/>
        <v>1</v>
      </c>
      <c r="D509" s="245">
        <f>VLOOKUP($B509,'参加申込一覧表(様式A-3)'!$B$68:$AK$267,D$22,FALSE)</f>
        <v>0</v>
      </c>
      <c r="E509" s="246">
        <f>IF(AE509="","",COUNTIF(AE$26:AE509,E$24))</f>
      </c>
      <c r="G509" s="73">
        <f>VLOOKUP($B509,'参加申込一覧表(様式A-3)'!$B$68:$AK$267,G$22,FALSE)</f>
        <v>0</v>
      </c>
      <c r="H509" s="60">
        <f t="shared" si="57"/>
      </c>
      <c r="I509" s="81">
        <f>VLOOKUP($B509,'参加申込一覧表(様式A-3)'!$B$68:$AK$267,I$22,FALSE)</f>
      </c>
      <c r="K509" s="73">
        <f>VLOOKUP($B509,'参加申込一覧表(様式A-3)'!$B$68:$AK$267,K$22,FALSE)</f>
        <v>0</v>
      </c>
      <c r="L509" s="81" t="str">
        <f>VLOOKUP($B509,'参加申込一覧表(様式A-3)'!$B$68:$AK$267,L$22,FALSE)</f>
        <v>・</v>
      </c>
      <c r="M509" s="81" t="str">
        <f>VLOOKUP($B509,'参加申込一覧表(様式A-3)'!$B$68:$AK$267,M$22,FALSE)</f>
        <v>・</v>
      </c>
      <c r="N509" s="81" t="str">
        <f>VLOOKUP($B509,'参加申込一覧表(様式A-3)'!$B$68:$AK$267,N$22,FALSE)</f>
        <v>・</v>
      </c>
      <c r="Q509" s="73">
        <f>VLOOKUP($B509,'参加申込一覧表(様式A-3)'!$B$68:$AK$267,$Q$22,FALSE)</f>
      </c>
      <c r="R509" s="81" t="str">
        <f>VLOOKUP($B509,'参加申込一覧表(様式A-3)'!$B$68:$AK$267,R$22,FALSE)</f>
        <v>　</v>
      </c>
      <c r="S509" s="81" t="str">
        <f>VLOOKUP($B509,'参加申込一覧表(様式A-3)'!$B$68:$AK$267,S$22,FALSE)</f>
        <v>　</v>
      </c>
      <c r="U509" s="83">
        <f>'参加申込一覧表(様式A-3)'!J$60</f>
      </c>
      <c r="V509" s="60">
        <v>30</v>
      </c>
      <c r="W509" s="73">
        <f>VLOOKUP($B509,'参加申込一覧表(様式A-3)'!$B$68:$AK$267,W$22,FALSE)</f>
        <v>0</v>
      </c>
      <c r="X509" s="60">
        <f t="shared" si="58"/>
        <v>12</v>
      </c>
      <c r="Y509" s="60">
        <f t="shared" si="59"/>
      </c>
      <c r="AC509" s="60">
        <f t="shared" si="60"/>
        <v>0</v>
      </c>
      <c r="AD509" s="60">
        <f t="shared" si="61"/>
        <v>0</v>
      </c>
      <c r="AE509" s="254">
        <f t="shared" si="63"/>
      </c>
    </row>
    <row r="510" spans="1:31" ht="13.5">
      <c r="A510" s="60">
        <v>485</v>
      </c>
      <c r="B510">
        <f>B509</f>
        <v>161</v>
      </c>
      <c r="C510" s="60">
        <f t="shared" si="62"/>
        <v>2</v>
      </c>
      <c r="D510" s="245">
        <f>VLOOKUP($B510,'参加申込一覧表(様式A-3)'!$B$68:$AK$267,D$23,FALSE)</f>
        <v>0</v>
      </c>
      <c r="E510" s="246">
        <f>IF(AE510="","",COUNTIF(AE$26:AE510,E$24))</f>
      </c>
      <c r="G510" s="73">
        <f>VLOOKUP($B510,'参加申込一覧表(様式A-3)'!$B$68:$AK$267,G$23,FALSE)</f>
        <v>0</v>
      </c>
      <c r="H510" s="60">
        <f t="shared" si="57"/>
      </c>
      <c r="I510" s="81">
        <f>VLOOKUP($B510,'参加申込一覧表(様式A-3)'!$B$68:$AK$267,I$23,FALSE)</f>
      </c>
      <c r="K510" s="73">
        <f>VLOOKUP($B510,'参加申込一覧表(様式A-3)'!$B$68:$AK$267,K$23,FALSE)</f>
        <v>0</v>
      </c>
      <c r="L510" s="81" t="str">
        <f>VLOOKUP($B510,'参加申込一覧表(様式A-3)'!$B$68:$AK$267,L$23,FALSE)</f>
        <v>・</v>
      </c>
      <c r="M510" s="81" t="str">
        <f>VLOOKUP($B510,'参加申込一覧表(様式A-3)'!$B$68:$AK$267,M$23,FALSE)</f>
        <v>・</v>
      </c>
      <c r="N510" s="81" t="str">
        <f>VLOOKUP($B510,'参加申込一覧表(様式A-3)'!$B$68:$AK$267,N$23,FALSE)</f>
        <v>・</v>
      </c>
      <c r="Q510" s="73">
        <f>VLOOKUP($B510,'参加申込一覧表(様式A-3)'!$B$68:$AK$267,Q$23,FALSE)</f>
      </c>
      <c r="R510" s="81" t="str">
        <f>VLOOKUP($B510,'参加申込一覧表(様式A-3)'!$B$68:$AK$267,R$23,FALSE)</f>
        <v>　</v>
      </c>
      <c r="S510" s="81" t="str">
        <f>VLOOKUP($B510,'参加申込一覧表(様式A-3)'!$B$68:$AK$267,S$23,FALSE)</f>
        <v>　</v>
      </c>
      <c r="U510" s="83">
        <f>'参加申込一覧表(様式A-3)'!J$60</f>
      </c>
      <c r="V510" s="60">
        <v>30</v>
      </c>
      <c r="W510" s="73">
        <f>VLOOKUP($B510,'参加申込一覧表(様式A-3)'!$B$68:$AK$267,W$23,FALSE)</f>
        <v>0</v>
      </c>
      <c r="X510" s="60">
        <f t="shared" si="58"/>
        <v>12</v>
      </c>
      <c r="Y510" s="60">
        <f t="shared" si="59"/>
      </c>
      <c r="AC510" s="60">
        <f t="shared" si="60"/>
        <v>0</v>
      </c>
      <c r="AD510" s="60">
        <f t="shared" si="61"/>
        <v>0</v>
      </c>
      <c r="AE510" s="254">
        <f t="shared" si="63"/>
      </c>
    </row>
    <row r="511" spans="1:31" ht="13.5">
      <c r="A511" s="60">
        <v>486</v>
      </c>
      <c r="B511">
        <f>B510</f>
        <v>161</v>
      </c>
      <c r="C511" s="60">
        <f t="shared" si="62"/>
        <v>3</v>
      </c>
      <c r="D511" s="245">
        <f>VLOOKUP($B511,'参加申込一覧表(様式A-3)'!$B$68:$AK$267,D$24,FALSE)</f>
        <v>0</v>
      </c>
      <c r="E511" s="246">
        <f>IF(AE511="","",COUNTIF(AE$26:AE511,E$24))</f>
      </c>
      <c r="G511" s="73">
        <f>VLOOKUP($B511,'参加申込一覧表(様式A-3)'!$B$68:$AK$267,G$24,FALSE)</f>
        <v>0</v>
      </c>
      <c r="H511" s="60">
        <f t="shared" si="57"/>
      </c>
      <c r="I511" s="81">
        <f>VLOOKUP($B511,'参加申込一覧表(様式A-3)'!$B$68:$AK$267,I$24,FALSE)</f>
      </c>
      <c r="K511" s="73">
        <f>VLOOKUP($B511,'参加申込一覧表(様式A-3)'!$B$68:$AK$267,K$24,FALSE)</f>
        <v>0</v>
      </c>
      <c r="L511" s="81" t="str">
        <f>VLOOKUP($B511,'参加申込一覧表(様式A-3)'!$B$68:$AK$267,L$24,FALSE)</f>
        <v>・</v>
      </c>
      <c r="M511" s="81" t="str">
        <f>VLOOKUP($B511,'参加申込一覧表(様式A-3)'!$B$68:$AK$267,M$24,FALSE)</f>
        <v>・</v>
      </c>
      <c r="N511" s="81" t="str">
        <f>VLOOKUP($B511,'参加申込一覧表(様式A-3)'!$B$68:$AK$267,N$24,FALSE)</f>
        <v>・</v>
      </c>
      <c r="Q511" s="73">
        <f>VLOOKUP($B511,'参加申込一覧表(様式A-3)'!$B$68:$AK$267,Q$24,FALSE)</f>
      </c>
      <c r="R511" s="81" t="str">
        <f>VLOOKUP($B511,'参加申込一覧表(様式A-3)'!$B$68:$AK$267,R$24,FALSE)</f>
        <v>　</v>
      </c>
      <c r="S511" s="81" t="str">
        <f>VLOOKUP($B511,'参加申込一覧表(様式A-3)'!$B$68:$AK$267,S$24,FALSE)</f>
        <v>　</v>
      </c>
      <c r="U511" s="83">
        <f>'参加申込一覧表(様式A-3)'!J$60</f>
      </c>
      <c r="V511" s="60">
        <v>30</v>
      </c>
      <c r="W511" s="73">
        <f>VLOOKUP($B511,'参加申込一覧表(様式A-3)'!$B$68:$AK$267,W$24,FALSE)</f>
        <v>0</v>
      </c>
      <c r="X511" s="60">
        <f t="shared" si="58"/>
        <v>12</v>
      </c>
      <c r="Y511" s="60">
        <f t="shared" si="59"/>
      </c>
      <c r="AC511" s="60">
        <f t="shared" si="60"/>
        <v>0</v>
      </c>
      <c r="AD511" s="60">
        <f t="shared" si="61"/>
        <v>0</v>
      </c>
      <c r="AE511" s="254">
        <f t="shared" si="63"/>
      </c>
    </row>
    <row r="512" spans="1:31" ht="13.5">
      <c r="A512" s="60">
        <v>487</v>
      </c>
      <c r="B512">
        <f>B509+1</f>
        <v>162</v>
      </c>
      <c r="C512" s="60">
        <f t="shared" si="62"/>
        <v>1</v>
      </c>
      <c r="D512" s="245">
        <f>VLOOKUP($B512,'参加申込一覧表(様式A-3)'!$B$68:$AK$267,D$22,FALSE)</f>
        <v>0</v>
      </c>
      <c r="E512" s="246">
        <f>IF(AE512="","",COUNTIF(AE$26:AE512,E$24))</f>
      </c>
      <c r="G512" s="73">
        <f>VLOOKUP($B512,'参加申込一覧表(様式A-3)'!$B$68:$AK$267,G$22,FALSE)</f>
        <v>0</v>
      </c>
      <c r="H512" s="60">
        <f t="shared" si="57"/>
      </c>
      <c r="I512" s="81">
        <f>VLOOKUP($B512,'参加申込一覧表(様式A-3)'!$B$68:$AK$267,I$22,FALSE)</f>
      </c>
      <c r="K512" s="73">
        <f>VLOOKUP($B512,'参加申込一覧表(様式A-3)'!$B$68:$AK$267,K$22,FALSE)</f>
        <v>0</v>
      </c>
      <c r="L512" s="81" t="str">
        <f>VLOOKUP($B512,'参加申込一覧表(様式A-3)'!$B$68:$AK$267,L$22,FALSE)</f>
        <v>・</v>
      </c>
      <c r="M512" s="81" t="str">
        <f>VLOOKUP($B512,'参加申込一覧表(様式A-3)'!$B$68:$AK$267,M$22,FALSE)</f>
        <v>・</v>
      </c>
      <c r="N512" s="81" t="str">
        <f>VLOOKUP($B512,'参加申込一覧表(様式A-3)'!$B$68:$AK$267,N$22,FALSE)</f>
        <v>・</v>
      </c>
      <c r="Q512" s="73">
        <f>VLOOKUP($B512,'参加申込一覧表(様式A-3)'!$B$68:$AK$267,$Q$22,FALSE)</f>
      </c>
      <c r="R512" s="81" t="str">
        <f>VLOOKUP($B512,'参加申込一覧表(様式A-3)'!$B$68:$AK$267,R$22,FALSE)</f>
        <v>　</v>
      </c>
      <c r="S512" s="81" t="str">
        <f>VLOOKUP($B512,'参加申込一覧表(様式A-3)'!$B$68:$AK$267,S$22,FALSE)</f>
        <v>　</v>
      </c>
      <c r="U512" s="83">
        <f>'参加申込一覧表(様式A-3)'!J$60</f>
      </c>
      <c r="V512" s="60">
        <v>30</v>
      </c>
      <c r="W512" s="73">
        <f>VLOOKUP($B512,'参加申込一覧表(様式A-3)'!$B$68:$AK$267,W$22,FALSE)</f>
        <v>0</v>
      </c>
      <c r="X512" s="60">
        <f t="shared" si="58"/>
        <v>12</v>
      </c>
      <c r="Y512" s="60">
        <f t="shared" si="59"/>
      </c>
      <c r="AC512" s="60">
        <f t="shared" si="60"/>
        <v>0</v>
      </c>
      <c r="AD512" s="60">
        <f t="shared" si="61"/>
        <v>0</v>
      </c>
      <c r="AE512" s="254">
        <f t="shared" si="63"/>
      </c>
    </row>
    <row r="513" spans="1:31" ht="13.5">
      <c r="A513" s="60">
        <v>488</v>
      </c>
      <c r="B513">
        <f>B512</f>
        <v>162</v>
      </c>
      <c r="C513" s="60">
        <f t="shared" si="62"/>
        <v>2</v>
      </c>
      <c r="D513" s="245">
        <f>VLOOKUP($B513,'参加申込一覧表(様式A-3)'!$B$68:$AK$267,D$23,FALSE)</f>
        <v>0</v>
      </c>
      <c r="E513" s="246">
        <f>IF(AE513="","",COUNTIF(AE$26:AE513,E$24))</f>
      </c>
      <c r="G513" s="73">
        <f>VLOOKUP($B513,'参加申込一覧表(様式A-3)'!$B$68:$AK$267,G$23,FALSE)</f>
        <v>0</v>
      </c>
      <c r="H513" s="60">
        <f t="shared" si="57"/>
      </c>
      <c r="I513" s="81">
        <f>VLOOKUP($B513,'参加申込一覧表(様式A-3)'!$B$68:$AK$267,I$23,FALSE)</f>
      </c>
      <c r="K513" s="73">
        <f>VLOOKUP($B513,'参加申込一覧表(様式A-3)'!$B$68:$AK$267,K$23,FALSE)</f>
        <v>0</v>
      </c>
      <c r="L513" s="81" t="str">
        <f>VLOOKUP($B513,'参加申込一覧表(様式A-3)'!$B$68:$AK$267,L$23,FALSE)</f>
        <v>・</v>
      </c>
      <c r="M513" s="81" t="str">
        <f>VLOOKUP($B513,'参加申込一覧表(様式A-3)'!$B$68:$AK$267,M$23,FALSE)</f>
        <v>・</v>
      </c>
      <c r="N513" s="81" t="str">
        <f>VLOOKUP($B513,'参加申込一覧表(様式A-3)'!$B$68:$AK$267,N$23,FALSE)</f>
        <v>・</v>
      </c>
      <c r="Q513" s="73">
        <f>VLOOKUP($B513,'参加申込一覧表(様式A-3)'!$B$68:$AK$267,Q$23,FALSE)</f>
      </c>
      <c r="R513" s="81" t="str">
        <f>VLOOKUP($B513,'参加申込一覧表(様式A-3)'!$B$68:$AK$267,R$23,FALSE)</f>
        <v>　</v>
      </c>
      <c r="S513" s="81" t="str">
        <f>VLOOKUP($B513,'参加申込一覧表(様式A-3)'!$B$68:$AK$267,S$23,FALSE)</f>
        <v>　</v>
      </c>
      <c r="U513" s="83">
        <f>'参加申込一覧表(様式A-3)'!J$60</f>
      </c>
      <c r="V513" s="60">
        <v>30</v>
      </c>
      <c r="W513" s="73">
        <f>VLOOKUP($B513,'参加申込一覧表(様式A-3)'!$B$68:$AK$267,W$23,FALSE)</f>
        <v>0</v>
      </c>
      <c r="X513" s="60">
        <f t="shared" si="58"/>
        <v>12</v>
      </c>
      <c r="Y513" s="60">
        <f t="shared" si="59"/>
      </c>
      <c r="AC513" s="60">
        <f t="shared" si="60"/>
        <v>0</v>
      </c>
      <c r="AD513" s="60">
        <f t="shared" si="61"/>
        <v>0</v>
      </c>
      <c r="AE513" s="254">
        <f t="shared" si="63"/>
      </c>
    </row>
    <row r="514" spans="1:31" ht="13.5">
      <c r="A514" s="60">
        <v>489</v>
      </c>
      <c r="B514">
        <f>B513</f>
        <v>162</v>
      </c>
      <c r="C514" s="60">
        <f t="shared" si="62"/>
        <v>3</v>
      </c>
      <c r="D514" s="245">
        <f>VLOOKUP($B514,'参加申込一覧表(様式A-3)'!$B$68:$AK$267,D$24,FALSE)</f>
        <v>0</v>
      </c>
      <c r="E514" s="246">
        <f>IF(AE514="","",COUNTIF(AE$26:AE514,E$24))</f>
      </c>
      <c r="G514" s="73">
        <f>VLOOKUP($B514,'参加申込一覧表(様式A-3)'!$B$68:$AK$267,G$24,FALSE)</f>
        <v>0</v>
      </c>
      <c r="H514" s="60">
        <f t="shared" si="57"/>
      </c>
      <c r="I514" s="81">
        <f>VLOOKUP($B514,'参加申込一覧表(様式A-3)'!$B$68:$AK$267,I$24,FALSE)</f>
      </c>
      <c r="K514" s="73">
        <f>VLOOKUP($B514,'参加申込一覧表(様式A-3)'!$B$68:$AK$267,K$24,FALSE)</f>
        <v>0</v>
      </c>
      <c r="L514" s="81" t="str">
        <f>VLOOKUP($B514,'参加申込一覧表(様式A-3)'!$B$68:$AK$267,L$24,FALSE)</f>
        <v>・</v>
      </c>
      <c r="M514" s="81" t="str">
        <f>VLOOKUP($B514,'参加申込一覧表(様式A-3)'!$B$68:$AK$267,M$24,FALSE)</f>
        <v>・</v>
      </c>
      <c r="N514" s="81" t="str">
        <f>VLOOKUP($B514,'参加申込一覧表(様式A-3)'!$B$68:$AK$267,N$24,FALSE)</f>
        <v>・</v>
      </c>
      <c r="Q514" s="73">
        <f>VLOOKUP($B514,'参加申込一覧表(様式A-3)'!$B$68:$AK$267,Q$24,FALSE)</f>
      </c>
      <c r="R514" s="81" t="str">
        <f>VLOOKUP($B514,'参加申込一覧表(様式A-3)'!$B$68:$AK$267,R$24,FALSE)</f>
        <v>　</v>
      </c>
      <c r="S514" s="81" t="str">
        <f>VLOOKUP($B514,'参加申込一覧表(様式A-3)'!$B$68:$AK$267,S$24,FALSE)</f>
        <v>　</v>
      </c>
      <c r="U514" s="83">
        <f>'参加申込一覧表(様式A-3)'!J$60</f>
      </c>
      <c r="V514" s="60">
        <v>30</v>
      </c>
      <c r="W514" s="73">
        <f>VLOOKUP($B514,'参加申込一覧表(様式A-3)'!$B$68:$AK$267,W$24,FALSE)</f>
        <v>0</v>
      </c>
      <c r="X514" s="60">
        <f t="shared" si="58"/>
        <v>12</v>
      </c>
      <c r="Y514" s="60">
        <f t="shared" si="59"/>
      </c>
      <c r="AC514" s="60">
        <f t="shared" si="60"/>
        <v>0</v>
      </c>
      <c r="AD514" s="60">
        <f t="shared" si="61"/>
        <v>0</v>
      </c>
      <c r="AE514" s="254">
        <f t="shared" si="63"/>
      </c>
    </row>
    <row r="515" spans="1:31" ht="13.5">
      <c r="A515" s="60">
        <v>490</v>
      </c>
      <c r="B515">
        <f>B512+1</f>
        <v>163</v>
      </c>
      <c r="C515" s="60">
        <f t="shared" si="62"/>
        <v>1</v>
      </c>
      <c r="D515" s="245">
        <f>VLOOKUP($B515,'参加申込一覧表(様式A-3)'!$B$68:$AK$267,D$22,FALSE)</f>
        <v>0</v>
      </c>
      <c r="E515" s="246">
        <f>IF(AE515="","",COUNTIF(AE$26:AE515,E$24))</f>
      </c>
      <c r="G515" s="73">
        <f>VLOOKUP($B515,'参加申込一覧表(様式A-3)'!$B$68:$AK$267,G$22,FALSE)</f>
        <v>0</v>
      </c>
      <c r="H515" s="60">
        <f t="shared" si="57"/>
      </c>
      <c r="I515" s="81">
        <f>VLOOKUP($B515,'参加申込一覧表(様式A-3)'!$B$68:$AK$267,I$22,FALSE)</f>
      </c>
      <c r="K515" s="73">
        <f>VLOOKUP($B515,'参加申込一覧表(様式A-3)'!$B$68:$AK$267,K$22,FALSE)</f>
        <v>0</v>
      </c>
      <c r="L515" s="81" t="str">
        <f>VLOOKUP($B515,'参加申込一覧表(様式A-3)'!$B$68:$AK$267,L$22,FALSE)</f>
        <v>・</v>
      </c>
      <c r="M515" s="81" t="str">
        <f>VLOOKUP($B515,'参加申込一覧表(様式A-3)'!$B$68:$AK$267,M$22,FALSE)</f>
        <v>・</v>
      </c>
      <c r="N515" s="81" t="str">
        <f>VLOOKUP($B515,'参加申込一覧表(様式A-3)'!$B$68:$AK$267,N$22,FALSE)</f>
        <v>・</v>
      </c>
      <c r="Q515" s="73">
        <f>VLOOKUP($B515,'参加申込一覧表(様式A-3)'!$B$68:$AK$267,$Q$22,FALSE)</f>
      </c>
      <c r="R515" s="81" t="str">
        <f>VLOOKUP($B515,'参加申込一覧表(様式A-3)'!$B$68:$AK$267,R$22,FALSE)</f>
        <v>　</v>
      </c>
      <c r="S515" s="81" t="str">
        <f>VLOOKUP($B515,'参加申込一覧表(様式A-3)'!$B$68:$AK$267,S$22,FALSE)</f>
        <v>　</v>
      </c>
      <c r="U515" s="83">
        <f>'参加申込一覧表(様式A-3)'!J$60</f>
      </c>
      <c r="V515" s="60">
        <v>30</v>
      </c>
      <c r="W515" s="73">
        <f>VLOOKUP($B515,'参加申込一覧表(様式A-3)'!$B$68:$AK$267,W$22,FALSE)</f>
        <v>0</v>
      </c>
      <c r="X515" s="60">
        <f t="shared" si="58"/>
        <v>12</v>
      </c>
      <c r="Y515" s="60">
        <f t="shared" si="59"/>
      </c>
      <c r="AC515" s="60">
        <f t="shared" si="60"/>
        <v>0</v>
      </c>
      <c r="AD515" s="60">
        <f t="shared" si="61"/>
        <v>0</v>
      </c>
      <c r="AE515" s="254">
        <f t="shared" si="63"/>
      </c>
    </row>
    <row r="516" spans="1:31" ht="13.5">
      <c r="A516" s="60">
        <v>491</v>
      </c>
      <c r="B516">
        <f>B515</f>
        <v>163</v>
      </c>
      <c r="C516" s="60">
        <f t="shared" si="62"/>
        <v>2</v>
      </c>
      <c r="D516" s="245">
        <f>VLOOKUP($B516,'参加申込一覧表(様式A-3)'!$B$68:$AK$267,D$23,FALSE)</f>
        <v>0</v>
      </c>
      <c r="E516" s="246">
        <f>IF(AE516="","",COUNTIF(AE$26:AE516,E$24))</f>
      </c>
      <c r="G516" s="73">
        <f>VLOOKUP($B516,'参加申込一覧表(様式A-3)'!$B$68:$AK$267,G$23,FALSE)</f>
        <v>0</v>
      </c>
      <c r="H516" s="60">
        <f t="shared" si="57"/>
      </c>
      <c r="I516" s="81">
        <f>VLOOKUP($B516,'参加申込一覧表(様式A-3)'!$B$68:$AK$267,I$23,FALSE)</f>
      </c>
      <c r="K516" s="73">
        <f>VLOOKUP($B516,'参加申込一覧表(様式A-3)'!$B$68:$AK$267,K$23,FALSE)</f>
        <v>0</v>
      </c>
      <c r="L516" s="81" t="str">
        <f>VLOOKUP($B516,'参加申込一覧表(様式A-3)'!$B$68:$AK$267,L$23,FALSE)</f>
        <v>・</v>
      </c>
      <c r="M516" s="81" t="str">
        <f>VLOOKUP($B516,'参加申込一覧表(様式A-3)'!$B$68:$AK$267,M$23,FALSE)</f>
        <v>・</v>
      </c>
      <c r="N516" s="81" t="str">
        <f>VLOOKUP($B516,'参加申込一覧表(様式A-3)'!$B$68:$AK$267,N$23,FALSE)</f>
        <v>・</v>
      </c>
      <c r="Q516" s="73">
        <f>VLOOKUP($B516,'参加申込一覧表(様式A-3)'!$B$68:$AK$267,Q$23,FALSE)</f>
      </c>
      <c r="R516" s="81" t="str">
        <f>VLOOKUP($B516,'参加申込一覧表(様式A-3)'!$B$68:$AK$267,R$23,FALSE)</f>
        <v>　</v>
      </c>
      <c r="S516" s="81" t="str">
        <f>VLOOKUP($B516,'参加申込一覧表(様式A-3)'!$B$68:$AK$267,S$23,FALSE)</f>
        <v>　</v>
      </c>
      <c r="U516" s="83">
        <f>'参加申込一覧表(様式A-3)'!J$60</f>
      </c>
      <c r="V516" s="60">
        <v>30</v>
      </c>
      <c r="W516" s="73">
        <f>VLOOKUP($B516,'参加申込一覧表(様式A-3)'!$B$68:$AK$267,W$23,FALSE)</f>
        <v>0</v>
      </c>
      <c r="X516" s="60">
        <f t="shared" si="58"/>
        <v>12</v>
      </c>
      <c r="Y516" s="60">
        <f t="shared" si="59"/>
      </c>
      <c r="AC516" s="60">
        <f t="shared" si="60"/>
        <v>0</v>
      </c>
      <c r="AD516" s="60">
        <f t="shared" si="61"/>
        <v>0</v>
      </c>
      <c r="AE516" s="254">
        <f t="shared" si="63"/>
      </c>
    </row>
    <row r="517" spans="1:31" ht="13.5">
      <c r="A517" s="60">
        <v>492</v>
      </c>
      <c r="B517">
        <f>B516</f>
        <v>163</v>
      </c>
      <c r="C517" s="60">
        <f t="shared" si="62"/>
        <v>3</v>
      </c>
      <c r="D517" s="245">
        <f>VLOOKUP($B517,'参加申込一覧表(様式A-3)'!$B$68:$AK$267,D$24,FALSE)</f>
        <v>0</v>
      </c>
      <c r="E517" s="246">
        <f>IF(AE517="","",COUNTIF(AE$26:AE517,E$24))</f>
      </c>
      <c r="G517" s="73">
        <f>VLOOKUP($B517,'参加申込一覧表(様式A-3)'!$B$68:$AK$267,G$24,FALSE)</f>
        <v>0</v>
      </c>
      <c r="H517" s="60">
        <f t="shared" si="57"/>
      </c>
      <c r="I517" s="81">
        <f>VLOOKUP($B517,'参加申込一覧表(様式A-3)'!$B$68:$AK$267,I$24,FALSE)</f>
      </c>
      <c r="K517" s="73">
        <f>VLOOKUP($B517,'参加申込一覧表(様式A-3)'!$B$68:$AK$267,K$24,FALSE)</f>
        <v>0</v>
      </c>
      <c r="L517" s="81" t="str">
        <f>VLOOKUP($B517,'参加申込一覧表(様式A-3)'!$B$68:$AK$267,L$24,FALSE)</f>
        <v>・</v>
      </c>
      <c r="M517" s="81" t="str">
        <f>VLOOKUP($B517,'参加申込一覧表(様式A-3)'!$B$68:$AK$267,M$24,FALSE)</f>
        <v>・</v>
      </c>
      <c r="N517" s="81" t="str">
        <f>VLOOKUP($B517,'参加申込一覧表(様式A-3)'!$B$68:$AK$267,N$24,FALSE)</f>
        <v>・</v>
      </c>
      <c r="Q517" s="73">
        <f>VLOOKUP($B517,'参加申込一覧表(様式A-3)'!$B$68:$AK$267,Q$24,FALSE)</f>
      </c>
      <c r="R517" s="81" t="str">
        <f>VLOOKUP($B517,'参加申込一覧表(様式A-3)'!$B$68:$AK$267,R$24,FALSE)</f>
        <v>　</v>
      </c>
      <c r="S517" s="81" t="str">
        <f>VLOOKUP($B517,'参加申込一覧表(様式A-3)'!$B$68:$AK$267,S$24,FALSE)</f>
        <v>　</v>
      </c>
      <c r="U517" s="83">
        <f>'参加申込一覧表(様式A-3)'!J$60</f>
      </c>
      <c r="V517" s="60">
        <v>30</v>
      </c>
      <c r="W517" s="73">
        <f>VLOOKUP($B517,'参加申込一覧表(様式A-3)'!$B$68:$AK$267,W$24,FALSE)</f>
        <v>0</v>
      </c>
      <c r="X517" s="60">
        <f t="shared" si="58"/>
        <v>12</v>
      </c>
      <c r="Y517" s="60">
        <f t="shared" si="59"/>
      </c>
      <c r="AC517" s="60">
        <f t="shared" si="60"/>
        <v>0</v>
      </c>
      <c r="AD517" s="60">
        <f t="shared" si="61"/>
        <v>0</v>
      </c>
      <c r="AE517" s="254">
        <f t="shared" si="63"/>
      </c>
    </row>
    <row r="518" spans="1:31" ht="13.5">
      <c r="A518" s="60">
        <v>493</v>
      </c>
      <c r="B518">
        <f>B515+1</f>
        <v>164</v>
      </c>
      <c r="C518" s="60">
        <f t="shared" si="62"/>
        <v>1</v>
      </c>
      <c r="D518" s="245">
        <f>VLOOKUP($B518,'参加申込一覧表(様式A-3)'!$B$68:$AK$267,D$22,FALSE)</f>
        <v>0</v>
      </c>
      <c r="E518" s="246">
        <f>IF(AE518="","",COUNTIF(AE$26:AE518,E$24))</f>
      </c>
      <c r="G518" s="73">
        <f>VLOOKUP($B518,'参加申込一覧表(様式A-3)'!$B$68:$AK$267,G$22,FALSE)</f>
        <v>0</v>
      </c>
      <c r="H518" s="60">
        <f t="shared" si="57"/>
      </c>
      <c r="I518" s="81">
        <f>VLOOKUP($B518,'参加申込一覧表(様式A-3)'!$B$68:$AK$267,I$22,FALSE)</f>
      </c>
      <c r="K518" s="73">
        <f>VLOOKUP($B518,'参加申込一覧表(様式A-3)'!$B$68:$AK$267,K$22,FALSE)</f>
        <v>0</v>
      </c>
      <c r="L518" s="81" t="str">
        <f>VLOOKUP($B518,'参加申込一覧表(様式A-3)'!$B$68:$AK$267,L$22,FALSE)</f>
        <v>・</v>
      </c>
      <c r="M518" s="81" t="str">
        <f>VLOOKUP($B518,'参加申込一覧表(様式A-3)'!$B$68:$AK$267,M$22,FALSE)</f>
        <v>・</v>
      </c>
      <c r="N518" s="81" t="str">
        <f>VLOOKUP($B518,'参加申込一覧表(様式A-3)'!$B$68:$AK$267,N$22,FALSE)</f>
        <v>・</v>
      </c>
      <c r="Q518" s="73">
        <f>VLOOKUP($B518,'参加申込一覧表(様式A-3)'!$B$68:$AK$267,$Q$22,FALSE)</f>
      </c>
      <c r="R518" s="81" t="str">
        <f>VLOOKUP($B518,'参加申込一覧表(様式A-3)'!$B$68:$AK$267,R$22,FALSE)</f>
        <v>　</v>
      </c>
      <c r="S518" s="81" t="str">
        <f>VLOOKUP($B518,'参加申込一覧表(様式A-3)'!$B$68:$AK$267,S$22,FALSE)</f>
        <v>　</v>
      </c>
      <c r="U518" s="83">
        <f>'参加申込一覧表(様式A-3)'!J$60</f>
      </c>
      <c r="V518" s="60">
        <v>30</v>
      </c>
      <c r="W518" s="73">
        <f>VLOOKUP($B518,'参加申込一覧表(様式A-3)'!$B$68:$AK$267,W$22,FALSE)</f>
        <v>0</v>
      </c>
      <c r="X518" s="60">
        <f t="shared" si="58"/>
        <v>12</v>
      </c>
      <c r="Y518" s="60">
        <f t="shared" si="59"/>
      </c>
      <c r="AC518" s="60">
        <f t="shared" si="60"/>
        <v>0</v>
      </c>
      <c r="AD518" s="60">
        <f t="shared" si="61"/>
        <v>0</v>
      </c>
      <c r="AE518" s="254">
        <f t="shared" si="63"/>
      </c>
    </row>
    <row r="519" spans="1:31" ht="13.5">
      <c r="A519" s="60">
        <v>494</v>
      </c>
      <c r="B519">
        <f>B518</f>
        <v>164</v>
      </c>
      <c r="C519" s="60">
        <f t="shared" si="62"/>
        <v>2</v>
      </c>
      <c r="D519" s="245">
        <f>VLOOKUP($B519,'参加申込一覧表(様式A-3)'!$B$68:$AK$267,D$23,FALSE)</f>
        <v>0</v>
      </c>
      <c r="E519" s="246">
        <f>IF(AE519="","",COUNTIF(AE$26:AE519,E$24))</f>
      </c>
      <c r="G519" s="73">
        <f>VLOOKUP($B519,'参加申込一覧表(様式A-3)'!$B$68:$AK$267,G$23,FALSE)</f>
        <v>0</v>
      </c>
      <c r="H519" s="60">
        <f t="shared" si="57"/>
      </c>
      <c r="I519" s="81">
        <f>VLOOKUP($B519,'参加申込一覧表(様式A-3)'!$B$68:$AK$267,I$23,FALSE)</f>
      </c>
      <c r="K519" s="73">
        <f>VLOOKUP($B519,'参加申込一覧表(様式A-3)'!$B$68:$AK$267,K$23,FALSE)</f>
        <v>0</v>
      </c>
      <c r="L519" s="81" t="str">
        <f>VLOOKUP($B519,'参加申込一覧表(様式A-3)'!$B$68:$AK$267,L$23,FALSE)</f>
        <v>・</v>
      </c>
      <c r="M519" s="81" t="str">
        <f>VLOOKUP($B519,'参加申込一覧表(様式A-3)'!$B$68:$AK$267,M$23,FALSE)</f>
        <v>・</v>
      </c>
      <c r="N519" s="81" t="str">
        <f>VLOOKUP($B519,'参加申込一覧表(様式A-3)'!$B$68:$AK$267,N$23,FALSE)</f>
        <v>・</v>
      </c>
      <c r="Q519" s="73">
        <f>VLOOKUP($B519,'参加申込一覧表(様式A-3)'!$B$68:$AK$267,Q$23,FALSE)</f>
      </c>
      <c r="R519" s="81" t="str">
        <f>VLOOKUP($B519,'参加申込一覧表(様式A-3)'!$B$68:$AK$267,R$23,FALSE)</f>
        <v>　</v>
      </c>
      <c r="S519" s="81" t="str">
        <f>VLOOKUP($B519,'参加申込一覧表(様式A-3)'!$B$68:$AK$267,S$23,FALSE)</f>
        <v>　</v>
      </c>
      <c r="U519" s="83">
        <f>'参加申込一覧表(様式A-3)'!J$60</f>
      </c>
      <c r="V519" s="60">
        <v>30</v>
      </c>
      <c r="W519" s="73">
        <f>VLOOKUP($B519,'参加申込一覧表(様式A-3)'!$B$68:$AK$267,W$23,FALSE)</f>
        <v>0</v>
      </c>
      <c r="X519" s="60">
        <f t="shared" si="58"/>
        <v>12</v>
      </c>
      <c r="Y519" s="60">
        <f t="shared" si="59"/>
      </c>
      <c r="AC519" s="60">
        <f t="shared" si="60"/>
        <v>0</v>
      </c>
      <c r="AD519" s="60">
        <f t="shared" si="61"/>
        <v>0</v>
      </c>
      <c r="AE519" s="254">
        <f t="shared" si="63"/>
      </c>
    </row>
    <row r="520" spans="1:31" ht="13.5">
      <c r="A520" s="60">
        <v>495</v>
      </c>
      <c r="B520">
        <f>B519</f>
        <v>164</v>
      </c>
      <c r="C520" s="60">
        <f t="shared" si="62"/>
        <v>3</v>
      </c>
      <c r="D520" s="245">
        <f>VLOOKUP($B520,'参加申込一覧表(様式A-3)'!$B$68:$AK$267,D$24,FALSE)</f>
        <v>0</v>
      </c>
      <c r="E520" s="246">
        <f>IF(AE520="","",COUNTIF(AE$26:AE520,E$24))</f>
      </c>
      <c r="G520" s="73">
        <f>VLOOKUP($B520,'参加申込一覧表(様式A-3)'!$B$68:$AK$267,G$24,FALSE)</f>
        <v>0</v>
      </c>
      <c r="H520" s="60">
        <f t="shared" si="57"/>
      </c>
      <c r="I520" s="81">
        <f>VLOOKUP($B520,'参加申込一覧表(様式A-3)'!$B$68:$AK$267,I$24,FALSE)</f>
      </c>
      <c r="K520" s="73">
        <f>VLOOKUP($B520,'参加申込一覧表(様式A-3)'!$B$68:$AK$267,K$24,FALSE)</f>
        <v>0</v>
      </c>
      <c r="L520" s="81" t="str">
        <f>VLOOKUP($B520,'参加申込一覧表(様式A-3)'!$B$68:$AK$267,L$24,FALSE)</f>
        <v>・</v>
      </c>
      <c r="M520" s="81" t="str">
        <f>VLOOKUP($B520,'参加申込一覧表(様式A-3)'!$B$68:$AK$267,M$24,FALSE)</f>
        <v>・</v>
      </c>
      <c r="N520" s="81" t="str">
        <f>VLOOKUP($B520,'参加申込一覧表(様式A-3)'!$B$68:$AK$267,N$24,FALSE)</f>
        <v>・</v>
      </c>
      <c r="Q520" s="73">
        <f>VLOOKUP($B520,'参加申込一覧表(様式A-3)'!$B$68:$AK$267,Q$24,FALSE)</f>
      </c>
      <c r="R520" s="81" t="str">
        <f>VLOOKUP($B520,'参加申込一覧表(様式A-3)'!$B$68:$AK$267,R$24,FALSE)</f>
        <v>　</v>
      </c>
      <c r="S520" s="81" t="str">
        <f>VLOOKUP($B520,'参加申込一覧表(様式A-3)'!$B$68:$AK$267,S$24,FALSE)</f>
        <v>　</v>
      </c>
      <c r="U520" s="83">
        <f>'参加申込一覧表(様式A-3)'!J$60</f>
      </c>
      <c r="V520" s="60">
        <v>30</v>
      </c>
      <c r="W520" s="73">
        <f>VLOOKUP($B520,'参加申込一覧表(様式A-3)'!$B$68:$AK$267,W$24,FALSE)</f>
        <v>0</v>
      </c>
      <c r="X520" s="60">
        <f t="shared" si="58"/>
        <v>12</v>
      </c>
      <c r="Y520" s="60">
        <f t="shared" si="59"/>
      </c>
      <c r="AC520" s="60">
        <f t="shared" si="60"/>
        <v>0</v>
      </c>
      <c r="AD520" s="60">
        <f t="shared" si="61"/>
        <v>0</v>
      </c>
      <c r="AE520" s="254">
        <f t="shared" si="63"/>
      </c>
    </row>
    <row r="521" spans="1:31" ht="13.5">
      <c r="A521" s="60">
        <v>496</v>
      </c>
      <c r="B521">
        <f>B518+1</f>
        <v>165</v>
      </c>
      <c r="C521" s="60">
        <f t="shared" si="62"/>
        <v>1</v>
      </c>
      <c r="D521" s="245">
        <f>VLOOKUP($B521,'参加申込一覧表(様式A-3)'!$B$68:$AK$267,D$22,FALSE)</f>
        <v>0</v>
      </c>
      <c r="E521" s="246">
        <f>IF(AE521="","",COUNTIF(AE$26:AE521,E$24))</f>
      </c>
      <c r="G521" s="73">
        <f>VLOOKUP($B521,'参加申込一覧表(様式A-3)'!$B$68:$AK$267,G$22,FALSE)</f>
        <v>0</v>
      </c>
      <c r="H521" s="60">
        <f t="shared" si="57"/>
      </c>
      <c r="I521" s="81">
        <f>VLOOKUP($B521,'参加申込一覧表(様式A-3)'!$B$68:$AK$267,I$22,FALSE)</f>
      </c>
      <c r="K521" s="73">
        <f>VLOOKUP($B521,'参加申込一覧表(様式A-3)'!$B$68:$AK$267,K$22,FALSE)</f>
        <v>0</v>
      </c>
      <c r="L521" s="81" t="str">
        <f>VLOOKUP($B521,'参加申込一覧表(様式A-3)'!$B$68:$AK$267,L$22,FALSE)</f>
        <v>・</v>
      </c>
      <c r="M521" s="81" t="str">
        <f>VLOOKUP($B521,'参加申込一覧表(様式A-3)'!$B$68:$AK$267,M$22,FALSE)</f>
        <v>・</v>
      </c>
      <c r="N521" s="81" t="str">
        <f>VLOOKUP($B521,'参加申込一覧表(様式A-3)'!$B$68:$AK$267,N$22,FALSE)</f>
        <v>・</v>
      </c>
      <c r="Q521" s="73">
        <f>VLOOKUP($B521,'参加申込一覧表(様式A-3)'!$B$68:$AK$267,$Q$22,FALSE)</f>
      </c>
      <c r="R521" s="81" t="str">
        <f>VLOOKUP($B521,'参加申込一覧表(様式A-3)'!$B$68:$AK$267,R$22,FALSE)</f>
        <v>　</v>
      </c>
      <c r="S521" s="81" t="str">
        <f>VLOOKUP($B521,'参加申込一覧表(様式A-3)'!$B$68:$AK$267,S$22,FALSE)</f>
        <v>　</v>
      </c>
      <c r="U521" s="83">
        <f>'参加申込一覧表(様式A-3)'!J$60</f>
      </c>
      <c r="V521" s="60">
        <v>30</v>
      </c>
      <c r="W521" s="73">
        <f>VLOOKUP($B521,'参加申込一覧表(様式A-3)'!$B$68:$AK$267,W$22,FALSE)</f>
        <v>0</v>
      </c>
      <c r="X521" s="60">
        <f t="shared" si="58"/>
        <v>12</v>
      </c>
      <c r="Y521" s="60">
        <f t="shared" si="59"/>
      </c>
      <c r="AC521" s="60">
        <f t="shared" si="60"/>
        <v>0</v>
      </c>
      <c r="AD521" s="60">
        <f t="shared" si="61"/>
        <v>0</v>
      </c>
      <c r="AE521" s="254">
        <f t="shared" si="63"/>
      </c>
    </row>
    <row r="522" spans="1:31" ht="13.5">
      <c r="A522" s="60">
        <v>497</v>
      </c>
      <c r="B522">
        <f>B521</f>
        <v>165</v>
      </c>
      <c r="C522" s="60">
        <f t="shared" si="62"/>
        <v>2</v>
      </c>
      <c r="D522" s="245">
        <f>VLOOKUP($B522,'参加申込一覧表(様式A-3)'!$B$68:$AK$267,D$23,FALSE)</f>
        <v>0</v>
      </c>
      <c r="E522" s="246">
        <f>IF(AE522="","",COUNTIF(AE$26:AE522,E$24))</f>
      </c>
      <c r="G522" s="73">
        <f>VLOOKUP($B522,'参加申込一覧表(様式A-3)'!$B$68:$AK$267,G$23,FALSE)</f>
        <v>0</v>
      </c>
      <c r="H522" s="60">
        <f t="shared" si="57"/>
      </c>
      <c r="I522" s="81">
        <f>VLOOKUP($B522,'参加申込一覧表(様式A-3)'!$B$68:$AK$267,I$23,FALSE)</f>
      </c>
      <c r="K522" s="73">
        <f>VLOOKUP($B522,'参加申込一覧表(様式A-3)'!$B$68:$AK$267,K$23,FALSE)</f>
        <v>0</v>
      </c>
      <c r="L522" s="81" t="str">
        <f>VLOOKUP($B522,'参加申込一覧表(様式A-3)'!$B$68:$AK$267,L$23,FALSE)</f>
        <v>・</v>
      </c>
      <c r="M522" s="81" t="str">
        <f>VLOOKUP($B522,'参加申込一覧表(様式A-3)'!$B$68:$AK$267,M$23,FALSE)</f>
        <v>・</v>
      </c>
      <c r="N522" s="81" t="str">
        <f>VLOOKUP($B522,'参加申込一覧表(様式A-3)'!$B$68:$AK$267,N$23,FALSE)</f>
        <v>・</v>
      </c>
      <c r="Q522" s="73">
        <f>VLOOKUP($B522,'参加申込一覧表(様式A-3)'!$B$68:$AK$267,Q$23,FALSE)</f>
      </c>
      <c r="R522" s="81" t="str">
        <f>VLOOKUP($B522,'参加申込一覧表(様式A-3)'!$B$68:$AK$267,R$23,FALSE)</f>
        <v>　</v>
      </c>
      <c r="S522" s="81" t="str">
        <f>VLOOKUP($B522,'参加申込一覧表(様式A-3)'!$B$68:$AK$267,S$23,FALSE)</f>
        <v>　</v>
      </c>
      <c r="U522" s="83">
        <f>'参加申込一覧表(様式A-3)'!J$60</f>
      </c>
      <c r="V522" s="60">
        <v>30</v>
      </c>
      <c r="W522" s="73">
        <f>VLOOKUP($B522,'参加申込一覧表(様式A-3)'!$B$68:$AK$267,W$23,FALSE)</f>
        <v>0</v>
      </c>
      <c r="X522" s="60">
        <f t="shared" si="58"/>
        <v>12</v>
      </c>
      <c r="Y522" s="60">
        <f t="shared" si="59"/>
      </c>
      <c r="AC522" s="60">
        <f t="shared" si="60"/>
        <v>0</v>
      </c>
      <c r="AD522" s="60">
        <f t="shared" si="61"/>
        <v>0</v>
      </c>
      <c r="AE522" s="254">
        <f t="shared" si="63"/>
      </c>
    </row>
    <row r="523" spans="1:31" ht="13.5">
      <c r="A523" s="60">
        <v>498</v>
      </c>
      <c r="B523">
        <f>B522</f>
        <v>165</v>
      </c>
      <c r="C523" s="60">
        <f t="shared" si="62"/>
        <v>3</v>
      </c>
      <c r="D523" s="245">
        <f>VLOOKUP($B523,'参加申込一覧表(様式A-3)'!$B$68:$AK$267,D$24,FALSE)</f>
        <v>0</v>
      </c>
      <c r="E523" s="246">
        <f>IF(AE523="","",COUNTIF(AE$26:AE523,E$24))</f>
      </c>
      <c r="G523" s="73">
        <f>VLOOKUP($B523,'参加申込一覧表(様式A-3)'!$B$68:$AK$267,G$24,FALSE)</f>
        <v>0</v>
      </c>
      <c r="H523" s="60">
        <f t="shared" si="57"/>
      </c>
      <c r="I523" s="81">
        <f>VLOOKUP($B523,'参加申込一覧表(様式A-3)'!$B$68:$AK$267,I$24,FALSE)</f>
      </c>
      <c r="K523" s="73">
        <f>VLOOKUP($B523,'参加申込一覧表(様式A-3)'!$B$68:$AK$267,K$24,FALSE)</f>
        <v>0</v>
      </c>
      <c r="L523" s="81" t="str">
        <f>VLOOKUP($B523,'参加申込一覧表(様式A-3)'!$B$68:$AK$267,L$24,FALSE)</f>
        <v>・</v>
      </c>
      <c r="M523" s="81" t="str">
        <f>VLOOKUP($B523,'参加申込一覧表(様式A-3)'!$B$68:$AK$267,M$24,FALSE)</f>
        <v>・</v>
      </c>
      <c r="N523" s="81" t="str">
        <f>VLOOKUP($B523,'参加申込一覧表(様式A-3)'!$B$68:$AK$267,N$24,FALSE)</f>
        <v>・</v>
      </c>
      <c r="Q523" s="73">
        <f>VLOOKUP($B523,'参加申込一覧表(様式A-3)'!$B$68:$AK$267,Q$24,FALSE)</f>
      </c>
      <c r="R523" s="81" t="str">
        <f>VLOOKUP($B523,'参加申込一覧表(様式A-3)'!$B$68:$AK$267,R$24,FALSE)</f>
        <v>　</v>
      </c>
      <c r="S523" s="81" t="str">
        <f>VLOOKUP($B523,'参加申込一覧表(様式A-3)'!$B$68:$AK$267,S$24,FALSE)</f>
        <v>　</v>
      </c>
      <c r="U523" s="83">
        <f>'参加申込一覧表(様式A-3)'!J$60</f>
      </c>
      <c r="V523" s="60">
        <v>30</v>
      </c>
      <c r="W523" s="73">
        <f>VLOOKUP($B523,'参加申込一覧表(様式A-3)'!$B$68:$AK$267,W$24,FALSE)</f>
        <v>0</v>
      </c>
      <c r="X523" s="60">
        <f t="shared" si="58"/>
        <v>12</v>
      </c>
      <c r="Y523" s="60">
        <f t="shared" si="59"/>
      </c>
      <c r="AC523" s="60">
        <f t="shared" si="60"/>
        <v>0</v>
      </c>
      <c r="AD523" s="60">
        <f t="shared" si="61"/>
        <v>0</v>
      </c>
      <c r="AE523" s="254">
        <f t="shared" si="63"/>
      </c>
    </row>
    <row r="524" spans="1:31" ht="13.5">
      <c r="A524" s="60">
        <v>499</v>
      </c>
      <c r="B524">
        <f>B521+1</f>
        <v>166</v>
      </c>
      <c r="C524" s="60">
        <f t="shared" si="62"/>
        <v>1</v>
      </c>
      <c r="D524" s="245">
        <f>VLOOKUP($B524,'参加申込一覧表(様式A-3)'!$B$68:$AK$267,D$22,FALSE)</f>
        <v>0</v>
      </c>
      <c r="E524" s="246">
        <f>IF(AE524="","",COUNTIF(AE$26:AE524,E$24))</f>
      </c>
      <c r="G524" s="73">
        <f>VLOOKUP($B524,'参加申込一覧表(様式A-3)'!$B$68:$AK$267,G$22,FALSE)</f>
        <v>0</v>
      </c>
      <c r="H524" s="60">
        <f t="shared" si="57"/>
      </c>
      <c r="I524" s="81">
        <f>VLOOKUP($B524,'参加申込一覧表(様式A-3)'!$B$68:$AK$267,I$22,FALSE)</f>
      </c>
      <c r="K524" s="73">
        <f>VLOOKUP($B524,'参加申込一覧表(様式A-3)'!$B$68:$AK$267,K$22,FALSE)</f>
        <v>0</v>
      </c>
      <c r="L524" s="81" t="str">
        <f>VLOOKUP($B524,'参加申込一覧表(様式A-3)'!$B$68:$AK$267,L$22,FALSE)</f>
        <v>・</v>
      </c>
      <c r="M524" s="81" t="str">
        <f>VLOOKUP($B524,'参加申込一覧表(様式A-3)'!$B$68:$AK$267,M$22,FALSE)</f>
        <v>・</v>
      </c>
      <c r="N524" s="81" t="str">
        <f>VLOOKUP($B524,'参加申込一覧表(様式A-3)'!$B$68:$AK$267,N$22,FALSE)</f>
        <v>・</v>
      </c>
      <c r="Q524" s="73">
        <f>VLOOKUP($B524,'参加申込一覧表(様式A-3)'!$B$68:$AK$267,$Q$22,FALSE)</f>
      </c>
      <c r="R524" s="81" t="str">
        <f>VLOOKUP($B524,'参加申込一覧表(様式A-3)'!$B$68:$AK$267,R$22,FALSE)</f>
        <v>　</v>
      </c>
      <c r="S524" s="81" t="str">
        <f>VLOOKUP($B524,'参加申込一覧表(様式A-3)'!$B$68:$AK$267,S$22,FALSE)</f>
        <v>　</v>
      </c>
      <c r="U524" s="83">
        <f>'参加申込一覧表(様式A-3)'!J$60</f>
      </c>
      <c r="V524" s="60">
        <v>30</v>
      </c>
      <c r="W524" s="73">
        <f>VLOOKUP($B524,'参加申込一覧表(様式A-3)'!$B$68:$AK$267,W$22,FALSE)</f>
        <v>0</v>
      </c>
      <c r="X524" s="60">
        <f t="shared" si="58"/>
        <v>12</v>
      </c>
      <c r="Y524" s="60">
        <f t="shared" si="59"/>
      </c>
      <c r="AC524" s="60">
        <f t="shared" si="60"/>
        <v>0</v>
      </c>
      <c r="AD524" s="60">
        <f t="shared" si="61"/>
        <v>0</v>
      </c>
      <c r="AE524" s="254">
        <f t="shared" si="63"/>
      </c>
    </row>
    <row r="525" spans="1:31" ht="13.5">
      <c r="A525" s="60">
        <v>500</v>
      </c>
      <c r="B525">
        <f>B524</f>
        <v>166</v>
      </c>
      <c r="C525" s="60">
        <f t="shared" si="62"/>
        <v>2</v>
      </c>
      <c r="D525" s="245">
        <f>VLOOKUP($B525,'参加申込一覧表(様式A-3)'!$B$68:$AK$267,D$23,FALSE)</f>
        <v>0</v>
      </c>
      <c r="E525" s="246">
        <f>IF(AE525="","",COUNTIF(AE$26:AE525,E$24))</f>
      </c>
      <c r="G525" s="73">
        <f>VLOOKUP($B525,'参加申込一覧表(様式A-3)'!$B$68:$AK$267,G$23,FALSE)</f>
        <v>0</v>
      </c>
      <c r="H525" s="60">
        <f t="shared" si="57"/>
      </c>
      <c r="I525" s="81">
        <f>VLOOKUP($B525,'参加申込一覧表(様式A-3)'!$B$68:$AK$267,I$23,FALSE)</f>
      </c>
      <c r="K525" s="73">
        <f>VLOOKUP($B525,'参加申込一覧表(様式A-3)'!$B$68:$AK$267,K$23,FALSE)</f>
        <v>0</v>
      </c>
      <c r="L525" s="81" t="str">
        <f>VLOOKUP($B525,'参加申込一覧表(様式A-3)'!$B$68:$AK$267,L$23,FALSE)</f>
        <v>・</v>
      </c>
      <c r="M525" s="81" t="str">
        <f>VLOOKUP($B525,'参加申込一覧表(様式A-3)'!$B$68:$AK$267,M$23,FALSE)</f>
        <v>・</v>
      </c>
      <c r="N525" s="81" t="str">
        <f>VLOOKUP($B525,'参加申込一覧表(様式A-3)'!$B$68:$AK$267,N$23,FALSE)</f>
        <v>・</v>
      </c>
      <c r="Q525" s="73">
        <f>VLOOKUP($B525,'参加申込一覧表(様式A-3)'!$B$68:$AK$267,Q$23,FALSE)</f>
      </c>
      <c r="R525" s="81" t="str">
        <f>VLOOKUP($B525,'参加申込一覧表(様式A-3)'!$B$68:$AK$267,R$23,FALSE)</f>
        <v>　</v>
      </c>
      <c r="S525" s="81" t="str">
        <f>VLOOKUP($B525,'参加申込一覧表(様式A-3)'!$B$68:$AK$267,S$23,FALSE)</f>
        <v>　</v>
      </c>
      <c r="U525" s="83">
        <f>'参加申込一覧表(様式A-3)'!J$60</f>
      </c>
      <c r="V525" s="60">
        <v>30</v>
      </c>
      <c r="W525" s="73">
        <f>VLOOKUP($B525,'参加申込一覧表(様式A-3)'!$B$68:$AK$267,W$23,FALSE)</f>
        <v>0</v>
      </c>
      <c r="X525" s="60">
        <f t="shared" si="58"/>
        <v>12</v>
      </c>
      <c r="Y525" s="60">
        <f t="shared" si="59"/>
      </c>
      <c r="AC525" s="60">
        <f t="shared" si="60"/>
        <v>0</v>
      </c>
      <c r="AD525" s="60">
        <f t="shared" si="61"/>
        <v>0</v>
      </c>
      <c r="AE525" s="254">
        <f t="shared" si="63"/>
      </c>
    </row>
    <row r="526" spans="1:31" ht="13.5">
      <c r="A526" s="60">
        <v>501</v>
      </c>
      <c r="B526">
        <f>B525</f>
        <v>166</v>
      </c>
      <c r="C526" s="60">
        <f t="shared" si="62"/>
        <v>3</v>
      </c>
      <c r="D526" s="245">
        <f>VLOOKUP($B526,'参加申込一覧表(様式A-3)'!$B$68:$AK$267,D$24,FALSE)</f>
        <v>0</v>
      </c>
      <c r="E526" s="246">
        <f>IF(AE526="","",COUNTIF(AE$26:AE526,E$24))</f>
      </c>
      <c r="G526" s="73">
        <f>VLOOKUP($B526,'参加申込一覧表(様式A-3)'!$B$68:$AK$267,G$24,FALSE)</f>
        <v>0</v>
      </c>
      <c r="H526" s="60">
        <f t="shared" si="57"/>
      </c>
      <c r="I526" s="81">
        <f>VLOOKUP($B526,'参加申込一覧表(様式A-3)'!$B$68:$AK$267,I$24,FALSE)</f>
      </c>
      <c r="K526" s="73">
        <f>VLOOKUP($B526,'参加申込一覧表(様式A-3)'!$B$68:$AK$267,K$24,FALSE)</f>
        <v>0</v>
      </c>
      <c r="L526" s="81" t="str">
        <f>VLOOKUP($B526,'参加申込一覧表(様式A-3)'!$B$68:$AK$267,L$24,FALSE)</f>
        <v>・</v>
      </c>
      <c r="M526" s="81" t="str">
        <f>VLOOKUP($B526,'参加申込一覧表(様式A-3)'!$B$68:$AK$267,M$24,FALSE)</f>
        <v>・</v>
      </c>
      <c r="N526" s="81" t="str">
        <f>VLOOKUP($B526,'参加申込一覧表(様式A-3)'!$B$68:$AK$267,N$24,FALSE)</f>
        <v>・</v>
      </c>
      <c r="Q526" s="73">
        <f>VLOOKUP($B526,'参加申込一覧表(様式A-3)'!$B$68:$AK$267,Q$24,FALSE)</f>
      </c>
      <c r="R526" s="81" t="str">
        <f>VLOOKUP($B526,'参加申込一覧表(様式A-3)'!$B$68:$AK$267,R$24,FALSE)</f>
        <v>　</v>
      </c>
      <c r="S526" s="81" t="str">
        <f>VLOOKUP($B526,'参加申込一覧表(様式A-3)'!$B$68:$AK$267,S$24,FALSE)</f>
        <v>　</v>
      </c>
      <c r="U526" s="83">
        <f>'参加申込一覧表(様式A-3)'!J$60</f>
      </c>
      <c r="V526" s="60">
        <v>30</v>
      </c>
      <c r="W526" s="73">
        <f>VLOOKUP($B526,'参加申込一覧表(様式A-3)'!$B$68:$AK$267,W$24,FALSE)</f>
        <v>0</v>
      </c>
      <c r="X526" s="60">
        <f t="shared" si="58"/>
        <v>12</v>
      </c>
      <c r="Y526" s="60">
        <f t="shared" si="59"/>
      </c>
      <c r="AC526" s="60">
        <f t="shared" si="60"/>
        <v>0</v>
      </c>
      <c r="AD526" s="60">
        <f t="shared" si="61"/>
        <v>0</v>
      </c>
      <c r="AE526" s="254">
        <f t="shared" si="63"/>
      </c>
    </row>
    <row r="527" spans="1:31" ht="13.5">
      <c r="A527" s="60">
        <v>502</v>
      </c>
      <c r="B527">
        <f>B524+1</f>
        <v>167</v>
      </c>
      <c r="C527" s="60">
        <f t="shared" si="62"/>
        <v>1</v>
      </c>
      <c r="D527" s="245">
        <f>VLOOKUP($B527,'参加申込一覧表(様式A-3)'!$B$68:$AK$267,D$22,FALSE)</f>
        <v>0</v>
      </c>
      <c r="E527" s="246">
        <f>IF(AE527="","",COUNTIF(AE$26:AE527,E$24))</f>
      </c>
      <c r="G527" s="73">
        <f>VLOOKUP($B527,'参加申込一覧表(様式A-3)'!$B$68:$AK$267,G$22,FALSE)</f>
        <v>0</v>
      </c>
      <c r="H527" s="60">
        <f t="shared" si="57"/>
      </c>
      <c r="I527" s="81">
        <f>VLOOKUP($B527,'参加申込一覧表(様式A-3)'!$B$68:$AK$267,I$22,FALSE)</f>
      </c>
      <c r="K527" s="73">
        <f>VLOOKUP($B527,'参加申込一覧表(様式A-3)'!$B$68:$AK$267,K$22,FALSE)</f>
        <v>0</v>
      </c>
      <c r="L527" s="81" t="str">
        <f>VLOOKUP($B527,'参加申込一覧表(様式A-3)'!$B$68:$AK$267,L$22,FALSE)</f>
        <v>・</v>
      </c>
      <c r="M527" s="81" t="str">
        <f>VLOOKUP($B527,'参加申込一覧表(様式A-3)'!$B$68:$AK$267,M$22,FALSE)</f>
        <v>・</v>
      </c>
      <c r="N527" s="81" t="str">
        <f>VLOOKUP($B527,'参加申込一覧表(様式A-3)'!$B$68:$AK$267,N$22,FALSE)</f>
        <v>・</v>
      </c>
      <c r="Q527" s="73">
        <f>VLOOKUP($B527,'参加申込一覧表(様式A-3)'!$B$68:$AK$267,$Q$22,FALSE)</f>
      </c>
      <c r="R527" s="81" t="str">
        <f>VLOOKUP($B527,'参加申込一覧表(様式A-3)'!$B$68:$AK$267,R$22,FALSE)</f>
        <v>　</v>
      </c>
      <c r="S527" s="81" t="str">
        <f>VLOOKUP($B527,'参加申込一覧表(様式A-3)'!$B$68:$AK$267,S$22,FALSE)</f>
        <v>　</v>
      </c>
      <c r="U527" s="83">
        <f>'参加申込一覧表(様式A-3)'!J$60</f>
      </c>
      <c r="V527" s="60">
        <v>30</v>
      </c>
      <c r="W527" s="73">
        <f>VLOOKUP($B527,'参加申込一覧表(様式A-3)'!$B$68:$AK$267,W$22,FALSE)</f>
        <v>0</v>
      </c>
      <c r="X527" s="60">
        <f t="shared" si="58"/>
        <v>12</v>
      </c>
      <c r="Y527" s="60">
        <f t="shared" si="59"/>
      </c>
      <c r="AC527" s="60">
        <f t="shared" si="60"/>
        <v>0</v>
      </c>
      <c r="AD527" s="60">
        <f t="shared" si="61"/>
        <v>0</v>
      </c>
      <c r="AE527" s="254">
        <f t="shared" si="63"/>
      </c>
    </row>
    <row r="528" spans="1:31" ht="13.5">
      <c r="A528" s="60">
        <v>503</v>
      </c>
      <c r="B528">
        <f>B527</f>
        <v>167</v>
      </c>
      <c r="C528" s="60">
        <f t="shared" si="62"/>
        <v>2</v>
      </c>
      <c r="D528" s="245">
        <f>VLOOKUP($B528,'参加申込一覧表(様式A-3)'!$B$68:$AK$267,D$23,FALSE)</f>
        <v>0</v>
      </c>
      <c r="E528" s="246">
        <f>IF(AE528="","",COUNTIF(AE$26:AE528,E$24))</f>
      </c>
      <c r="G528" s="73">
        <f>VLOOKUP($B528,'参加申込一覧表(様式A-3)'!$B$68:$AK$267,G$23,FALSE)</f>
        <v>0</v>
      </c>
      <c r="H528" s="60">
        <f t="shared" si="57"/>
      </c>
      <c r="I528" s="81">
        <f>VLOOKUP($B528,'参加申込一覧表(様式A-3)'!$B$68:$AK$267,I$23,FALSE)</f>
      </c>
      <c r="K528" s="73">
        <f>VLOOKUP($B528,'参加申込一覧表(様式A-3)'!$B$68:$AK$267,K$23,FALSE)</f>
        <v>0</v>
      </c>
      <c r="L528" s="81" t="str">
        <f>VLOOKUP($B528,'参加申込一覧表(様式A-3)'!$B$68:$AK$267,L$23,FALSE)</f>
        <v>・</v>
      </c>
      <c r="M528" s="81" t="str">
        <f>VLOOKUP($B528,'参加申込一覧表(様式A-3)'!$B$68:$AK$267,M$23,FALSE)</f>
        <v>・</v>
      </c>
      <c r="N528" s="81" t="str">
        <f>VLOOKUP($B528,'参加申込一覧表(様式A-3)'!$B$68:$AK$267,N$23,FALSE)</f>
        <v>・</v>
      </c>
      <c r="Q528" s="73">
        <f>VLOOKUP($B528,'参加申込一覧表(様式A-3)'!$B$68:$AK$267,Q$23,FALSE)</f>
      </c>
      <c r="R528" s="81" t="str">
        <f>VLOOKUP($B528,'参加申込一覧表(様式A-3)'!$B$68:$AK$267,R$23,FALSE)</f>
        <v>　</v>
      </c>
      <c r="S528" s="81" t="str">
        <f>VLOOKUP($B528,'参加申込一覧表(様式A-3)'!$B$68:$AK$267,S$23,FALSE)</f>
        <v>　</v>
      </c>
      <c r="U528" s="83">
        <f>'参加申込一覧表(様式A-3)'!J$60</f>
      </c>
      <c r="V528" s="60">
        <v>30</v>
      </c>
      <c r="W528" s="73">
        <f>VLOOKUP($B528,'参加申込一覧表(様式A-3)'!$B$68:$AK$267,W$23,FALSE)</f>
        <v>0</v>
      </c>
      <c r="X528" s="60">
        <f t="shared" si="58"/>
        <v>12</v>
      </c>
      <c r="Y528" s="60">
        <f t="shared" si="59"/>
      </c>
      <c r="AC528" s="60">
        <f t="shared" si="60"/>
        <v>0</v>
      </c>
      <c r="AD528" s="60">
        <f t="shared" si="61"/>
        <v>0</v>
      </c>
      <c r="AE528" s="254">
        <f t="shared" si="63"/>
      </c>
    </row>
    <row r="529" spans="1:31" ht="13.5">
      <c r="A529" s="60">
        <v>504</v>
      </c>
      <c r="B529">
        <f>B528</f>
        <v>167</v>
      </c>
      <c r="C529" s="60">
        <f t="shared" si="62"/>
        <v>3</v>
      </c>
      <c r="D529" s="245">
        <f>VLOOKUP($B529,'参加申込一覧表(様式A-3)'!$B$68:$AK$267,D$24,FALSE)</f>
        <v>0</v>
      </c>
      <c r="E529" s="246">
        <f>IF(AE529="","",COUNTIF(AE$26:AE529,E$24))</f>
      </c>
      <c r="G529" s="73">
        <f>VLOOKUP($B529,'参加申込一覧表(様式A-3)'!$B$68:$AK$267,G$24,FALSE)</f>
        <v>0</v>
      </c>
      <c r="H529" s="60">
        <f t="shared" si="57"/>
      </c>
      <c r="I529" s="81">
        <f>VLOOKUP($B529,'参加申込一覧表(様式A-3)'!$B$68:$AK$267,I$24,FALSE)</f>
      </c>
      <c r="K529" s="73">
        <f>VLOOKUP($B529,'参加申込一覧表(様式A-3)'!$B$68:$AK$267,K$24,FALSE)</f>
        <v>0</v>
      </c>
      <c r="L529" s="81" t="str">
        <f>VLOOKUP($B529,'参加申込一覧表(様式A-3)'!$B$68:$AK$267,L$24,FALSE)</f>
        <v>・</v>
      </c>
      <c r="M529" s="81" t="str">
        <f>VLOOKUP($B529,'参加申込一覧表(様式A-3)'!$B$68:$AK$267,M$24,FALSE)</f>
        <v>・</v>
      </c>
      <c r="N529" s="81" t="str">
        <f>VLOOKUP($B529,'参加申込一覧表(様式A-3)'!$B$68:$AK$267,N$24,FALSE)</f>
        <v>・</v>
      </c>
      <c r="Q529" s="73">
        <f>VLOOKUP($B529,'参加申込一覧表(様式A-3)'!$B$68:$AK$267,Q$24,FALSE)</f>
      </c>
      <c r="R529" s="81" t="str">
        <f>VLOOKUP($B529,'参加申込一覧表(様式A-3)'!$B$68:$AK$267,R$24,FALSE)</f>
        <v>　</v>
      </c>
      <c r="S529" s="81" t="str">
        <f>VLOOKUP($B529,'参加申込一覧表(様式A-3)'!$B$68:$AK$267,S$24,FALSE)</f>
        <v>　</v>
      </c>
      <c r="U529" s="83">
        <f>'参加申込一覧表(様式A-3)'!J$60</f>
      </c>
      <c r="V529" s="60">
        <v>30</v>
      </c>
      <c r="W529" s="73">
        <f>VLOOKUP($B529,'参加申込一覧表(様式A-3)'!$B$68:$AK$267,W$24,FALSE)</f>
        <v>0</v>
      </c>
      <c r="X529" s="60">
        <f t="shared" si="58"/>
        <v>12</v>
      </c>
      <c r="Y529" s="60">
        <f t="shared" si="59"/>
      </c>
      <c r="AC529" s="60">
        <f t="shared" si="60"/>
        <v>0</v>
      </c>
      <c r="AD529" s="60">
        <f t="shared" si="61"/>
        <v>0</v>
      </c>
      <c r="AE529" s="254">
        <f t="shared" si="63"/>
      </c>
    </row>
    <row r="530" spans="1:31" ht="13.5">
      <c r="A530" s="60">
        <v>505</v>
      </c>
      <c r="B530">
        <f>B527+1</f>
        <v>168</v>
      </c>
      <c r="C530" s="60">
        <f t="shared" si="62"/>
        <v>1</v>
      </c>
      <c r="D530" s="245">
        <f>VLOOKUP($B530,'参加申込一覧表(様式A-3)'!$B$68:$AK$267,D$22,FALSE)</f>
        <v>0</v>
      </c>
      <c r="E530" s="246">
        <f>IF(AE530="","",COUNTIF(AE$26:AE530,E$24))</f>
      </c>
      <c r="G530" s="73">
        <f>VLOOKUP($B530,'参加申込一覧表(様式A-3)'!$B$68:$AK$267,G$22,FALSE)</f>
        <v>0</v>
      </c>
      <c r="H530" s="60">
        <f t="shared" si="57"/>
      </c>
      <c r="I530" s="81">
        <f>VLOOKUP($B530,'参加申込一覧表(様式A-3)'!$B$68:$AK$267,I$22,FALSE)</f>
      </c>
      <c r="K530" s="73">
        <f>VLOOKUP($B530,'参加申込一覧表(様式A-3)'!$B$68:$AK$267,K$22,FALSE)</f>
        <v>0</v>
      </c>
      <c r="L530" s="81" t="str">
        <f>VLOOKUP($B530,'参加申込一覧表(様式A-3)'!$B$68:$AK$267,L$22,FALSE)</f>
        <v>・</v>
      </c>
      <c r="M530" s="81" t="str">
        <f>VLOOKUP($B530,'参加申込一覧表(様式A-3)'!$B$68:$AK$267,M$22,FALSE)</f>
        <v>・</v>
      </c>
      <c r="N530" s="81" t="str">
        <f>VLOOKUP($B530,'参加申込一覧表(様式A-3)'!$B$68:$AK$267,N$22,FALSE)</f>
        <v>・</v>
      </c>
      <c r="Q530" s="73">
        <f>VLOOKUP($B530,'参加申込一覧表(様式A-3)'!$B$68:$AK$267,$Q$22,FALSE)</f>
      </c>
      <c r="R530" s="81" t="str">
        <f>VLOOKUP($B530,'参加申込一覧表(様式A-3)'!$B$68:$AK$267,R$22,FALSE)</f>
        <v>　</v>
      </c>
      <c r="S530" s="81" t="str">
        <f>VLOOKUP($B530,'参加申込一覧表(様式A-3)'!$B$68:$AK$267,S$22,FALSE)</f>
        <v>　</v>
      </c>
      <c r="U530" s="83">
        <f>'参加申込一覧表(様式A-3)'!J$60</f>
      </c>
      <c r="V530" s="60">
        <v>30</v>
      </c>
      <c r="W530" s="73">
        <f>VLOOKUP($B530,'参加申込一覧表(様式A-3)'!$B$68:$AK$267,W$22,FALSE)</f>
        <v>0</v>
      </c>
      <c r="X530" s="60">
        <f t="shared" si="58"/>
        <v>12</v>
      </c>
      <c r="Y530" s="60">
        <f t="shared" si="59"/>
      </c>
      <c r="AC530" s="60">
        <f t="shared" si="60"/>
        <v>0</v>
      </c>
      <c r="AD530" s="60">
        <f t="shared" si="61"/>
        <v>0</v>
      </c>
      <c r="AE530" s="254">
        <f t="shared" si="63"/>
      </c>
    </row>
    <row r="531" spans="1:31" ht="13.5">
      <c r="A531" s="60">
        <v>506</v>
      </c>
      <c r="B531">
        <f>B530</f>
        <v>168</v>
      </c>
      <c r="C531" s="60">
        <f t="shared" si="62"/>
        <v>2</v>
      </c>
      <c r="D531" s="245">
        <f>VLOOKUP($B531,'参加申込一覧表(様式A-3)'!$B$68:$AK$267,D$23,FALSE)</f>
        <v>0</v>
      </c>
      <c r="E531" s="246">
        <f>IF(AE531="","",COUNTIF(AE$26:AE531,E$24))</f>
      </c>
      <c r="G531" s="73">
        <f>VLOOKUP($B531,'参加申込一覧表(様式A-3)'!$B$68:$AK$267,G$23,FALSE)</f>
        <v>0</v>
      </c>
      <c r="H531" s="60">
        <f t="shared" si="57"/>
      </c>
      <c r="I531" s="81">
        <f>VLOOKUP($B531,'参加申込一覧表(様式A-3)'!$B$68:$AK$267,I$23,FALSE)</f>
      </c>
      <c r="K531" s="73">
        <f>VLOOKUP($B531,'参加申込一覧表(様式A-3)'!$B$68:$AK$267,K$23,FALSE)</f>
        <v>0</v>
      </c>
      <c r="L531" s="81" t="str">
        <f>VLOOKUP($B531,'参加申込一覧表(様式A-3)'!$B$68:$AK$267,L$23,FALSE)</f>
        <v>・</v>
      </c>
      <c r="M531" s="81" t="str">
        <f>VLOOKUP($B531,'参加申込一覧表(様式A-3)'!$B$68:$AK$267,M$23,FALSE)</f>
        <v>・</v>
      </c>
      <c r="N531" s="81" t="str">
        <f>VLOOKUP($B531,'参加申込一覧表(様式A-3)'!$B$68:$AK$267,N$23,FALSE)</f>
        <v>・</v>
      </c>
      <c r="Q531" s="73">
        <f>VLOOKUP($B531,'参加申込一覧表(様式A-3)'!$B$68:$AK$267,Q$23,FALSE)</f>
      </c>
      <c r="R531" s="81" t="str">
        <f>VLOOKUP($B531,'参加申込一覧表(様式A-3)'!$B$68:$AK$267,R$23,FALSE)</f>
        <v>　</v>
      </c>
      <c r="S531" s="81" t="str">
        <f>VLOOKUP($B531,'参加申込一覧表(様式A-3)'!$B$68:$AK$267,S$23,FALSE)</f>
        <v>　</v>
      </c>
      <c r="U531" s="83">
        <f>'参加申込一覧表(様式A-3)'!J$60</f>
      </c>
      <c r="V531" s="60">
        <v>30</v>
      </c>
      <c r="W531" s="73">
        <f>VLOOKUP($B531,'参加申込一覧表(様式A-3)'!$B$68:$AK$267,W$23,FALSE)</f>
        <v>0</v>
      </c>
      <c r="X531" s="60">
        <f t="shared" si="58"/>
        <v>12</v>
      </c>
      <c r="Y531" s="60">
        <f t="shared" si="59"/>
      </c>
      <c r="AC531" s="60">
        <f t="shared" si="60"/>
        <v>0</v>
      </c>
      <c r="AD531" s="60">
        <f t="shared" si="61"/>
        <v>0</v>
      </c>
      <c r="AE531" s="254">
        <f t="shared" si="63"/>
      </c>
    </row>
    <row r="532" spans="1:31" ht="13.5">
      <c r="A532" s="60">
        <v>507</v>
      </c>
      <c r="B532">
        <f>B531</f>
        <v>168</v>
      </c>
      <c r="C532" s="60">
        <f t="shared" si="62"/>
        <v>3</v>
      </c>
      <c r="D532" s="245">
        <f>VLOOKUP($B532,'参加申込一覧表(様式A-3)'!$B$68:$AK$267,D$24,FALSE)</f>
        <v>0</v>
      </c>
      <c r="E532" s="246">
        <f>IF(AE532="","",COUNTIF(AE$26:AE532,E$24))</f>
      </c>
      <c r="G532" s="73">
        <f>VLOOKUP($B532,'参加申込一覧表(様式A-3)'!$B$68:$AK$267,G$24,FALSE)</f>
        <v>0</v>
      </c>
      <c r="H532" s="60">
        <f t="shared" si="57"/>
      </c>
      <c r="I532" s="81">
        <f>VLOOKUP($B532,'参加申込一覧表(様式A-3)'!$B$68:$AK$267,I$24,FALSE)</f>
      </c>
      <c r="K532" s="73">
        <f>VLOOKUP($B532,'参加申込一覧表(様式A-3)'!$B$68:$AK$267,K$24,FALSE)</f>
        <v>0</v>
      </c>
      <c r="L532" s="81" t="str">
        <f>VLOOKUP($B532,'参加申込一覧表(様式A-3)'!$B$68:$AK$267,L$24,FALSE)</f>
        <v>・</v>
      </c>
      <c r="M532" s="81" t="str">
        <f>VLOOKUP($B532,'参加申込一覧表(様式A-3)'!$B$68:$AK$267,M$24,FALSE)</f>
        <v>・</v>
      </c>
      <c r="N532" s="81" t="str">
        <f>VLOOKUP($B532,'参加申込一覧表(様式A-3)'!$B$68:$AK$267,N$24,FALSE)</f>
        <v>・</v>
      </c>
      <c r="Q532" s="73">
        <f>VLOOKUP($B532,'参加申込一覧表(様式A-3)'!$B$68:$AK$267,Q$24,FALSE)</f>
      </c>
      <c r="R532" s="81" t="str">
        <f>VLOOKUP($B532,'参加申込一覧表(様式A-3)'!$B$68:$AK$267,R$24,FALSE)</f>
        <v>　</v>
      </c>
      <c r="S532" s="81" t="str">
        <f>VLOOKUP($B532,'参加申込一覧表(様式A-3)'!$B$68:$AK$267,S$24,FALSE)</f>
        <v>　</v>
      </c>
      <c r="U532" s="83">
        <f>'参加申込一覧表(様式A-3)'!J$60</f>
      </c>
      <c r="V532" s="60">
        <v>30</v>
      </c>
      <c r="W532" s="73">
        <f>VLOOKUP($B532,'参加申込一覧表(様式A-3)'!$B$68:$AK$267,W$24,FALSE)</f>
        <v>0</v>
      </c>
      <c r="X532" s="60">
        <f t="shared" si="58"/>
        <v>12</v>
      </c>
      <c r="Y532" s="60">
        <f t="shared" si="59"/>
      </c>
      <c r="AC532" s="60">
        <f t="shared" si="60"/>
        <v>0</v>
      </c>
      <c r="AD532" s="60">
        <f t="shared" si="61"/>
        <v>0</v>
      </c>
      <c r="AE532" s="254">
        <f t="shared" si="63"/>
      </c>
    </row>
    <row r="533" spans="1:31" ht="13.5">
      <c r="A533" s="60">
        <v>508</v>
      </c>
      <c r="B533">
        <f>B530+1</f>
        <v>169</v>
      </c>
      <c r="C533" s="60">
        <f t="shared" si="62"/>
        <v>1</v>
      </c>
      <c r="D533" s="245">
        <f>VLOOKUP($B533,'参加申込一覧表(様式A-3)'!$B$68:$AK$267,D$22,FALSE)</f>
        <v>0</v>
      </c>
      <c r="E533" s="246">
        <f>IF(AE533="","",COUNTIF(AE$26:AE533,E$24))</f>
      </c>
      <c r="G533" s="73">
        <f>VLOOKUP($B533,'参加申込一覧表(様式A-3)'!$B$68:$AK$267,G$22,FALSE)</f>
        <v>0</v>
      </c>
      <c r="H533" s="60">
        <f t="shared" si="57"/>
      </c>
      <c r="I533" s="81">
        <f>VLOOKUP($B533,'参加申込一覧表(様式A-3)'!$B$68:$AK$267,I$22,FALSE)</f>
      </c>
      <c r="K533" s="73">
        <f>VLOOKUP($B533,'参加申込一覧表(様式A-3)'!$B$68:$AK$267,K$22,FALSE)</f>
        <v>0</v>
      </c>
      <c r="L533" s="81" t="str">
        <f>VLOOKUP($B533,'参加申込一覧表(様式A-3)'!$B$68:$AK$267,L$22,FALSE)</f>
        <v>・</v>
      </c>
      <c r="M533" s="81" t="str">
        <f>VLOOKUP($B533,'参加申込一覧表(様式A-3)'!$B$68:$AK$267,M$22,FALSE)</f>
        <v>・</v>
      </c>
      <c r="N533" s="81" t="str">
        <f>VLOOKUP($B533,'参加申込一覧表(様式A-3)'!$B$68:$AK$267,N$22,FALSE)</f>
        <v>・</v>
      </c>
      <c r="Q533" s="73">
        <f>VLOOKUP($B533,'参加申込一覧表(様式A-3)'!$B$68:$AK$267,$Q$22,FALSE)</f>
      </c>
      <c r="R533" s="81" t="str">
        <f>VLOOKUP($B533,'参加申込一覧表(様式A-3)'!$B$68:$AK$267,R$22,FALSE)</f>
        <v>　</v>
      </c>
      <c r="S533" s="81" t="str">
        <f>VLOOKUP($B533,'参加申込一覧表(様式A-3)'!$B$68:$AK$267,S$22,FALSE)</f>
        <v>　</v>
      </c>
      <c r="U533" s="83">
        <f>'参加申込一覧表(様式A-3)'!J$60</f>
      </c>
      <c r="V533" s="60">
        <v>30</v>
      </c>
      <c r="W533" s="73">
        <f>VLOOKUP($B533,'参加申込一覧表(様式A-3)'!$B$68:$AK$267,W$22,FALSE)</f>
        <v>0</v>
      </c>
      <c r="X533" s="60">
        <f t="shared" si="58"/>
        <v>12</v>
      </c>
      <c r="Y533" s="60">
        <f t="shared" si="59"/>
      </c>
      <c r="AC533" s="60">
        <f t="shared" si="60"/>
        <v>0</v>
      </c>
      <c r="AD533" s="60">
        <f t="shared" si="61"/>
        <v>0</v>
      </c>
      <c r="AE533" s="254">
        <f t="shared" si="63"/>
      </c>
    </row>
    <row r="534" spans="1:31" ht="13.5">
      <c r="A534" s="60">
        <v>509</v>
      </c>
      <c r="B534">
        <f>B533</f>
        <v>169</v>
      </c>
      <c r="C534" s="60">
        <f t="shared" si="62"/>
        <v>2</v>
      </c>
      <c r="D534" s="245">
        <f>VLOOKUP($B534,'参加申込一覧表(様式A-3)'!$B$68:$AK$267,D$23,FALSE)</f>
        <v>0</v>
      </c>
      <c r="E534" s="246">
        <f>IF(AE534="","",COUNTIF(AE$26:AE534,E$24))</f>
      </c>
      <c r="G534" s="73">
        <f>VLOOKUP($B534,'参加申込一覧表(様式A-3)'!$B$68:$AK$267,G$23,FALSE)</f>
        <v>0</v>
      </c>
      <c r="H534" s="60">
        <f t="shared" si="57"/>
      </c>
      <c r="I534" s="81">
        <f>VLOOKUP($B534,'参加申込一覧表(様式A-3)'!$B$68:$AK$267,I$23,FALSE)</f>
      </c>
      <c r="K534" s="73">
        <f>VLOOKUP($B534,'参加申込一覧表(様式A-3)'!$B$68:$AK$267,K$23,FALSE)</f>
        <v>0</v>
      </c>
      <c r="L534" s="81" t="str">
        <f>VLOOKUP($B534,'参加申込一覧表(様式A-3)'!$B$68:$AK$267,L$23,FALSE)</f>
        <v>・</v>
      </c>
      <c r="M534" s="81" t="str">
        <f>VLOOKUP($B534,'参加申込一覧表(様式A-3)'!$B$68:$AK$267,M$23,FALSE)</f>
        <v>・</v>
      </c>
      <c r="N534" s="81" t="str">
        <f>VLOOKUP($B534,'参加申込一覧表(様式A-3)'!$B$68:$AK$267,N$23,FALSE)</f>
        <v>・</v>
      </c>
      <c r="Q534" s="73">
        <f>VLOOKUP($B534,'参加申込一覧表(様式A-3)'!$B$68:$AK$267,Q$23,FALSE)</f>
      </c>
      <c r="R534" s="81" t="str">
        <f>VLOOKUP($B534,'参加申込一覧表(様式A-3)'!$B$68:$AK$267,R$23,FALSE)</f>
        <v>　</v>
      </c>
      <c r="S534" s="81" t="str">
        <f>VLOOKUP($B534,'参加申込一覧表(様式A-3)'!$B$68:$AK$267,S$23,FALSE)</f>
        <v>　</v>
      </c>
      <c r="U534" s="83">
        <f>'参加申込一覧表(様式A-3)'!J$60</f>
      </c>
      <c r="V534" s="60">
        <v>30</v>
      </c>
      <c r="W534" s="73">
        <f>VLOOKUP($B534,'参加申込一覧表(様式A-3)'!$B$68:$AK$267,W$23,FALSE)</f>
        <v>0</v>
      </c>
      <c r="X534" s="60">
        <f t="shared" si="58"/>
        <v>12</v>
      </c>
      <c r="Y534" s="60">
        <f t="shared" si="59"/>
      </c>
      <c r="AC534" s="60">
        <f t="shared" si="60"/>
        <v>0</v>
      </c>
      <c r="AD534" s="60">
        <f t="shared" si="61"/>
        <v>0</v>
      </c>
      <c r="AE534" s="254">
        <f t="shared" si="63"/>
      </c>
    </row>
    <row r="535" spans="1:31" ht="13.5">
      <c r="A535" s="60">
        <v>510</v>
      </c>
      <c r="B535">
        <f>B534</f>
        <v>169</v>
      </c>
      <c r="C535" s="60">
        <f t="shared" si="62"/>
        <v>3</v>
      </c>
      <c r="D535" s="245">
        <f>VLOOKUP($B535,'参加申込一覧表(様式A-3)'!$B$68:$AK$267,D$24,FALSE)</f>
        <v>0</v>
      </c>
      <c r="E535" s="246">
        <f>IF(AE535="","",COUNTIF(AE$26:AE535,E$24))</f>
      </c>
      <c r="G535" s="73">
        <f>VLOOKUP($B535,'参加申込一覧表(様式A-3)'!$B$68:$AK$267,G$24,FALSE)</f>
        <v>0</v>
      </c>
      <c r="H535" s="60">
        <f aca="true" t="shared" si="64" ref="H535:H598">IF(AND(I535&lt;&gt;"",R535&lt;&gt;""),0,"")</f>
      </c>
      <c r="I535" s="81">
        <f>VLOOKUP($B535,'参加申込一覧表(様式A-3)'!$B$68:$AK$267,I$24,FALSE)</f>
      </c>
      <c r="K535" s="73">
        <f>VLOOKUP($B535,'参加申込一覧表(様式A-3)'!$B$68:$AK$267,K$24,FALSE)</f>
        <v>0</v>
      </c>
      <c r="L535" s="81" t="str">
        <f>VLOOKUP($B535,'参加申込一覧表(様式A-3)'!$B$68:$AK$267,L$24,FALSE)</f>
        <v>・</v>
      </c>
      <c r="M535" s="81" t="str">
        <f>VLOOKUP($B535,'参加申込一覧表(様式A-3)'!$B$68:$AK$267,M$24,FALSE)</f>
        <v>・</v>
      </c>
      <c r="N535" s="81" t="str">
        <f>VLOOKUP($B535,'参加申込一覧表(様式A-3)'!$B$68:$AK$267,N$24,FALSE)</f>
        <v>・</v>
      </c>
      <c r="Q535" s="73">
        <f>VLOOKUP($B535,'参加申込一覧表(様式A-3)'!$B$68:$AK$267,Q$24,FALSE)</f>
      </c>
      <c r="R535" s="81" t="str">
        <f>VLOOKUP($B535,'参加申込一覧表(様式A-3)'!$B$68:$AK$267,R$24,FALSE)</f>
        <v>　</v>
      </c>
      <c r="S535" s="81" t="str">
        <f>VLOOKUP($B535,'参加申込一覧表(様式A-3)'!$B$68:$AK$267,S$24,FALSE)</f>
        <v>　</v>
      </c>
      <c r="U535" s="83">
        <f>'参加申込一覧表(様式A-3)'!J$60</f>
      </c>
      <c r="V535" s="60">
        <v>30</v>
      </c>
      <c r="W535" s="73">
        <f>VLOOKUP($B535,'参加申込一覧表(様式A-3)'!$B$68:$AK$267,W$24,FALSE)</f>
        <v>0</v>
      </c>
      <c r="X535" s="60">
        <f aca="true" t="shared" si="65" ref="X535:X598">12+W535</f>
        <v>12</v>
      </c>
      <c r="Y535" s="60">
        <f aca="true" t="shared" si="66" ref="Y535:Y598">Q535</f>
      </c>
      <c r="AC535" s="60">
        <f aca="true" t="shared" si="67" ref="AC535:AC598">K535</f>
        <v>0</v>
      </c>
      <c r="AD535" s="60">
        <f aca="true" t="shared" si="68" ref="AD535:AD598">AC535</f>
        <v>0</v>
      </c>
      <c r="AE535" s="254">
        <f t="shared" si="63"/>
      </c>
    </row>
    <row r="536" spans="1:31" ht="13.5">
      <c r="A536" s="60">
        <v>511</v>
      </c>
      <c r="B536">
        <f>B533+1</f>
        <v>170</v>
      </c>
      <c r="C536" s="60">
        <f t="shared" si="62"/>
        <v>1</v>
      </c>
      <c r="D536" s="245">
        <f>VLOOKUP($B536,'参加申込一覧表(様式A-3)'!$B$68:$AK$267,D$22,FALSE)</f>
        <v>0</v>
      </c>
      <c r="E536" s="246">
        <f>IF(AE536="","",COUNTIF(AE$26:AE536,E$24))</f>
      </c>
      <c r="G536" s="73">
        <f>VLOOKUP($B536,'参加申込一覧表(様式A-3)'!$B$68:$AK$267,G$22,FALSE)</f>
        <v>0</v>
      </c>
      <c r="H536" s="60">
        <f t="shared" si="64"/>
      </c>
      <c r="I536" s="81">
        <f>VLOOKUP($B536,'参加申込一覧表(様式A-3)'!$B$68:$AK$267,I$22,FALSE)</f>
      </c>
      <c r="K536" s="73">
        <f>VLOOKUP($B536,'参加申込一覧表(様式A-3)'!$B$68:$AK$267,K$22,FALSE)</f>
        <v>0</v>
      </c>
      <c r="L536" s="81" t="str">
        <f>VLOOKUP($B536,'参加申込一覧表(様式A-3)'!$B$68:$AK$267,L$22,FALSE)</f>
        <v>・</v>
      </c>
      <c r="M536" s="81" t="str">
        <f>VLOOKUP($B536,'参加申込一覧表(様式A-3)'!$B$68:$AK$267,M$22,FALSE)</f>
        <v>・</v>
      </c>
      <c r="N536" s="81" t="str">
        <f>VLOOKUP($B536,'参加申込一覧表(様式A-3)'!$B$68:$AK$267,N$22,FALSE)</f>
        <v>・</v>
      </c>
      <c r="Q536" s="73">
        <f>VLOOKUP($B536,'参加申込一覧表(様式A-3)'!$B$68:$AK$267,$Q$22,FALSE)</f>
      </c>
      <c r="R536" s="81" t="str">
        <f>VLOOKUP($B536,'参加申込一覧表(様式A-3)'!$B$68:$AK$267,R$22,FALSE)</f>
        <v>　</v>
      </c>
      <c r="S536" s="81" t="str">
        <f>VLOOKUP($B536,'参加申込一覧表(様式A-3)'!$B$68:$AK$267,S$22,FALSE)</f>
        <v>　</v>
      </c>
      <c r="U536" s="83">
        <f>'参加申込一覧表(様式A-3)'!J$60</f>
      </c>
      <c r="V536" s="60">
        <v>30</v>
      </c>
      <c r="W536" s="73">
        <f>VLOOKUP($B536,'参加申込一覧表(様式A-3)'!$B$68:$AK$267,W$22,FALSE)</f>
        <v>0</v>
      </c>
      <c r="X536" s="60">
        <f t="shared" si="65"/>
        <v>12</v>
      </c>
      <c r="Y536" s="60">
        <f t="shared" si="66"/>
      </c>
      <c r="AC536" s="60">
        <f t="shared" si="67"/>
        <v>0</v>
      </c>
      <c r="AD536" s="60">
        <f t="shared" si="68"/>
        <v>0</v>
      </c>
      <c r="AE536" s="254">
        <f t="shared" si="63"/>
      </c>
    </row>
    <row r="537" spans="1:31" ht="13.5">
      <c r="A537" s="60">
        <v>512</v>
      </c>
      <c r="B537">
        <f>B536</f>
        <v>170</v>
      </c>
      <c r="C537" s="60">
        <f t="shared" si="62"/>
        <v>2</v>
      </c>
      <c r="D537" s="245">
        <f>VLOOKUP($B537,'参加申込一覧表(様式A-3)'!$B$68:$AK$267,D$23,FALSE)</f>
        <v>0</v>
      </c>
      <c r="E537" s="246">
        <f>IF(AE537="","",COUNTIF(AE$26:AE537,E$24))</f>
      </c>
      <c r="G537" s="73">
        <f>VLOOKUP($B537,'参加申込一覧表(様式A-3)'!$B$68:$AK$267,G$23,FALSE)</f>
        <v>0</v>
      </c>
      <c r="H537" s="60">
        <f t="shared" si="64"/>
      </c>
      <c r="I537" s="81">
        <f>VLOOKUP($B537,'参加申込一覧表(様式A-3)'!$B$68:$AK$267,I$23,FALSE)</f>
      </c>
      <c r="K537" s="73">
        <f>VLOOKUP($B537,'参加申込一覧表(様式A-3)'!$B$68:$AK$267,K$23,FALSE)</f>
        <v>0</v>
      </c>
      <c r="L537" s="81" t="str">
        <f>VLOOKUP($B537,'参加申込一覧表(様式A-3)'!$B$68:$AK$267,L$23,FALSE)</f>
        <v>・</v>
      </c>
      <c r="M537" s="81" t="str">
        <f>VLOOKUP($B537,'参加申込一覧表(様式A-3)'!$B$68:$AK$267,M$23,FALSE)</f>
        <v>・</v>
      </c>
      <c r="N537" s="81" t="str">
        <f>VLOOKUP($B537,'参加申込一覧表(様式A-3)'!$B$68:$AK$267,N$23,FALSE)</f>
        <v>・</v>
      </c>
      <c r="Q537" s="73">
        <f>VLOOKUP($B537,'参加申込一覧表(様式A-3)'!$B$68:$AK$267,Q$23,FALSE)</f>
      </c>
      <c r="R537" s="81" t="str">
        <f>VLOOKUP($B537,'参加申込一覧表(様式A-3)'!$B$68:$AK$267,R$23,FALSE)</f>
        <v>　</v>
      </c>
      <c r="S537" s="81" t="str">
        <f>VLOOKUP($B537,'参加申込一覧表(様式A-3)'!$B$68:$AK$267,S$23,FALSE)</f>
        <v>　</v>
      </c>
      <c r="U537" s="83">
        <f>'参加申込一覧表(様式A-3)'!J$60</f>
      </c>
      <c r="V537" s="60">
        <v>30</v>
      </c>
      <c r="W537" s="73">
        <f>VLOOKUP($B537,'参加申込一覧表(様式A-3)'!$B$68:$AK$267,W$23,FALSE)</f>
        <v>0</v>
      </c>
      <c r="X537" s="60">
        <f t="shared" si="65"/>
        <v>12</v>
      </c>
      <c r="Y537" s="60">
        <f t="shared" si="66"/>
      </c>
      <c r="AC537" s="60">
        <f t="shared" si="67"/>
        <v>0</v>
      </c>
      <c r="AD537" s="60">
        <f t="shared" si="68"/>
        <v>0</v>
      </c>
      <c r="AE537" s="254">
        <f t="shared" si="63"/>
      </c>
    </row>
    <row r="538" spans="1:31" ht="13.5">
      <c r="A538" s="60">
        <v>513</v>
      </c>
      <c r="B538">
        <f>B537</f>
        <v>170</v>
      </c>
      <c r="C538" s="60">
        <f t="shared" si="62"/>
        <v>3</v>
      </c>
      <c r="D538" s="245">
        <f>VLOOKUP($B538,'参加申込一覧表(様式A-3)'!$B$68:$AK$267,D$24,FALSE)</f>
        <v>0</v>
      </c>
      <c r="E538" s="246">
        <f>IF(AE538="","",COUNTIF(AE$26:AE538,E$24))</f>
      </c>
      <c r="G538" s="73">
        <f>VLOOKUP($B538,'参加申込一覧表(様式A-3)'!$B$68:$AK$267,G$24,FALSE)</f>
        <v>0</v>
      </c>
      <c r="H538" s="60">
        <f t="shared" si="64"/>
      </c>
      <c r="I538" s="81">
        <f>VLOOKUP($B538,'参加申込一覧表(様式A-3)'!$B$68:$AK$267,I$24,FALSE)</f>
      </c>
      <c r="K538" s="73">
        <f>VLOOKUP($B538,'参加申込一覧表(様式A-3)'!$B$68:$AK$267,K$24,FALSE)</f>
        <v>0</v>
      </c>
      <c r="L538" s="81" t="str">
        <f>VLOOKUP($B538,'参加申込一覧表(様式A-3)'!$B$68:$AK$267,L$24,FALSE)</f>
        <v>・</v>
      </c>
      <c r="M538" s="81" t="str">
        <f>VLOOKUP($B538,'参加申込一覧表(様式A-3)'!$B$68:$AK$267,M$24,FALSE)</f>
        <v>・</v>
      </c>
      <c r="N538" s="81" t="str">
        <f>VLOOKUP($B538,'参加申込一覧表(様式A-3)'!$B$68:$AK$267,N$24,FALSE)</f>
        <v>・</v>
      </c>
      <c r="Q538" s="73">
        <f>VLOOKUP($B538,'参加申込一覧表(様式A-3)'!$B$68:$AK$267,Q$24,FALSE)</f>
      </c>
      <c r="R538" s="81" t="str">
        <f>VLOOKUP($B538,'参加申込一覧表(様式A-3)'!$B$68:$AK$267,R$24,FALSE)</f>
        <v>　</v>
      </c>
      <c r="S538" s="81" t="str">
        <f>VLOOKUP($B538,'参加申込一覧表(様式A-3)'!$B$68:$AK$267,S$24,FALSE)</f>
        <v>　</v>
      </c>
      <c r="U538" s="83">
        <f>'参加申込一覧表(様式A-3)'!J$60</f>
      </c>
      <c r="V538" s="60">
        <v>30</v>
      </c>
      <c r="W538" s="73">
        <f>VLOOKUP($B538,'参加申込一覧表(様式A-3)'!$B$68:$AK$267,W$24,FALSE)</f>
        <v>0</v>
      </c>
      <c r="X538" s="60">
        <f t="shared" si="65"/>
        <v>12</v>
      </c>
      <c r="Y538" s="60">
        <f t="shared" si="66"/>
      </c>
      <c r="AC538" s="60">
        <f t="shared" si="67"/>
        <v>0</v>
      </c>
      <c r="AD538" s="60">
        <f t="shared" si="68"/>
        <v>0</v>
      </c>
      <c r="AE538" s="254">
        <f t="shared" si="63"/>
      </c>
    </row>
    <row r="539" spans="1:31" ht="13.5">
      <c r="A539" s="60">
        <v>514</v>
      </c>
      <c r="B539">
        <f>B536+1</f>
        <v>171</v>
      </c>
      <c r="C539" s="60">
        <f t="shared" si="62"/>
        <v>1</v>
      </c>
      <c r="D539" s="245">
        <f>VLOOKUP($B539,'参加申込一覧表(様式A-3)'!$B$68:$AK$267,D$22,FALSE)</f>
        <v>0</v>
      </c>
      <c r="E539" s="246">
        <f>IF(AE539="","",COUNTIF(AE$26:AE539,E$24))</f>
      </c>
      <c r="G539" s="73">
        <f>VLOOKUP($B539,'参加申込一覧表(様式A-3)'!$B$68:$AK$267,G$22,FALSE)</f>
        <v>0</v>
      </c>
      <c r="H539" s="60">
        <f t="shared" si="64"/>
      </c>
      <c r="I539" s="81">
        <f>VLOOKUP($B539,'参加申込一覧表(様式A-3)'!$B$68:$AK$267,I$22,FALSE)</f>
      </c>
      <c r="K539" s="73">
        <f>VLOOKUP($B539,'参加申込一覧表(様式A-3)'!$B$68:$AK$267,K$22,FALSE)</f>
        <v>0</v>
      </c>
      <c r="L539" s="81" t="str">
        <f>VLOOKUP($B539,'参加申込一覧表(様式A-3)'!$B$68:$AK$267,L$22,FALSE)</f>
        <v>・</v>
      </c>
      <c r="M539" s="81" t="str">
        <f>VLOOKUP($B539,'参加申込一覧表(様式A-3)'!$B$68:$AK$267,M$22,FALSE)</f>
        <v>・</v>
      </c>
      <c r="N539" s="81" t="str">
        <f>VLOOKUP($B539,'参加申込一覧表(様式A-3)'!$B$68:$AK$267,N$22,FALSE)</f>
        <v>・</v>
      </c>
      <c r="Q539" s="73">
        <f>VLOOKUP($B539,'参加申込一覧表(様式A-3)'!$B$68:$AK$267,$Q$22,FALSE)</f>
      </c>
      <c r="R539" s="81" t="str">
        <f>VLOOKUP($B539,'参加申込一覧表(様式A-3)'!$B$68:$AK$267,R$22,FALSE)</f>
        <v>　</v>
      </c>
      <c r="S539" s="81" t="str">
        <f>VLOOKUP($B539,'参加申込一覧表(様式A-3)'!$B$68:$AK$267,S$22,FALSE)</f>
        <v>　</v>
      </c>
      <c r="U539" s="83">
        <f>'参加申込一覧表(様式A-3)'!J$60</f>
      </c>
      <c r="V539" s="60">
        <v>30</v>
      </c>
      <c r="W539" s="73">
        <f>VLOOKUP($B539,'参加申込一覧表(様式A-3)'!$B$68:$AK$267,W$22,FALSE)</f>
        <v>0</v>
      </c>
      <c r="X539" s="60">
        <f t="shared" si="65"/>
        <v>12</v>
      </c>
      <c r="Y539" s="60">
        <f t="shared" si="66"/>
      </c>
      <c r="AC539" s="60">
        <f t="shared" si="67"/>
        <v>0</v>
      </c>
      <c r="AD539" s="60">
        <f t="shared" si="68"/>
        <v>0</v>
      </c>
      <c r="AE539" s="254">
        <f t="shared" si="63"/>
      </c>
    </row>
    <row r="540" spans="1:31" ht="13.5">
      <c r="A540" s="60">
        <v>515</v>
      </c>
      <c r="B540">
        <f>B539</f>
        <v>171</v>
      </c>
      <c r="C540" s="60">
        <f t="shared" si="62"/>
        <v>2</v>
      </c>
      <c r="D540" s="245">
        <f>VLOOKUP($B540,'参加申込一覧表(様式A-3)'!$B$68:$AK$267,D$23,FALSE)</f>
        <v>0</v>
      </c>
      <c r="E540" s="246">
        <f>IF(AE540="","",COUNTIF(AE$26:AE540,E$24))</f>
      </c>
      <c r="G540" s="73">
        <f>VLOOKUP($B540,'参加申込一覧表(様式A-3)'!$B$68:$AK$267,G$23,FALSE)</f>
        <v>0</v>
      </c>
      <c r="H540" s="60">
        <f t="shared" si="64"/>
      </c>
      <c r="I540" s="81">
        <f>VLOOKUP($B540,'参加申込一覧表(様式A-3)'!$B$68:$AK$267,I$23,FALSE)</f>
      </c>
      <c r="K540" s="73">
        <f>VLOOKUP($B540,'参加申込一覧表(様式A-3)'!$B$68:$AK$267,K$23,FALSE)</f>
        <v>0</v>
      </c>
      <c r="L540" s="81" t="str">
        <f>VLOOKUP($B540,'参加申込一覧表(様式A-3)'!$B$68:$AK$267,L$23,FALSE)</f>
        <v>・</v>
      </c>
      <c r="M540" s="81" t="str">
        <f>VLOOKUP($B540,'参加申込一覧表(様式A-3)'!$B$68:$AK$267,M$23,FALSE)</f>
        <v>・</v>
      </c>
      <c r="N540" s="81" t="str">
        <f>VLOOKUP($B540,'参加申込一覧表(様式A-3)'!$B$68:$AK$267,N$23,FALSE)</f>
        <v>・</v>
      </c>
      <c r="Q540" s="73">
        <f>VLOOKUP($B540,'参加申込一覧表(様式A-3)'!$B$68:$AK$267,Q$23,FALSE)</f>
      </c>
      <c r="R540" s="81" t="str">
        <f>VLOOKUP($B540,'参加申込一覧表(様式A-3)'!$B$68:$AK$267,R$23,FALSE)</f>
        <v>　</v>
      </c>
      <c r="S540" s="81" t="str">
        <f>VLOOKUP($B540,'参加申込一覧表(様式A-3)'!$B$68:$AK$267,S$23,FALSE)</f>
        <v>　</v>
      </c>
      <c r="U540" s="83">
        <f>'参加申込一覧表(様式A-3)'!J$60</f>
      </c>
      <c r="V540" s="60">
        <v>30</v>
      </c>
      <c r="W540" s="73">
        <f>VLOOKUP($B540,'参加申込一覧表(様式A-3)'!$B$68:$AK$267,W$23,FALSE)</f>
        <v>0</v>
      </c>
      <c r="X540" s="60">
        <f t="shared" si="65"/>
        <v>12</v>
      </c>
      <c r="Y540" s="60">
        <f t="shared" si="66"/>
      </c>
      <c r="AC540" s="60">
        <f t="shared" si="67"/>
        <v>0</v>
      </c>
      <c r="AD540" s="60">
        <f t="shared" si="68"/>
        <v>0</v>
      </c>
      <c r="AE540" s="254">
        <f t="shared" si="63"/>
      </c>
    </row>
    <row r="541" spans="1:31" ht="13.5">
      <c r="A541" s="60">
        <v>516</v>
      </c>
      <c r="B541">
        <f>B540</f>
        <v>171</v>
      </c>
      <c r="C541" s="60">
        <f t="shared" si="62"/>
        <v>3</v>
      </c>
      <c r="D541" s="245">
        <f>VLOOKUP($B541,'参加申込一覧表(様式A-3)'!$B$68:$AK$267,D$24,FALSE)</f>
        <v>0</v>
      </c>
      <c r="E541" s="246">
        <f>IF(AE541="","",COUNTIF(AE$26:AE541,E$24))</f>
      </c>
      <c r="G541" s="73">
        <f>VLOOKUP($B541,'参加申込一覧表(様式A-3)'!$B$68:$AK$267,G$24,FALSE)</f>
        <v>0</v>
      </c>
      <c r="H541" s="60">
        <f t="shared" si="64"/>
      </c>
      <c r="I541" s="81">
        <f>VLOOKUP($B541,'参加申込一覧表(様式A-3)'!$B$68:$AK$267,I$24,FALSE)</f>
      </c>
      <c r="K541" s="73">
        <f>VLOOKUP($B541,'参加申込一覧表(様式A-3)'!$B$68:$AK$267,K$24,FALSE)</f>
        <v>0</v>
      </c>
      <c r="L541" s="81" t="str">
        <f>VLOOKUP($B541,'参加申込一覧表(様式A-3)'!$B$68:$AK$267,L$24,FALSE)</f>
        <v>・</v>
      </c>
      <c r="M541" s="81" t="str">
        <f>VLOOKUP($B541,'参加申込一覧表(様式A-3)'!$B$68:$AK$267,M$24,FALSE)</f>
        <v>・</v>
      </c>
      <c r="N541" s="81" t="str">
        <f>VLOOKUP($B541,'参加申込一覧表(様式A-3)'!$B$68:$AK$267,N$24,FALSE)</f>
        <v>・</v>
      </c>
      <c r="Q541" s="73">
        <f>VLOOKUP($B541,'参加申込一覧表(様式A-3)'!$B$68:$AK$267,Q$24,FALSE)</f>
      </c>
      <c r="R541" s="81" t="str">
        <f>VLOOKUP($B541,'参加申込一覧表(様式A-3)'!$B$68:$AK$267,R$24,FALSE)</f>
        <v>　</v>
      </c>
      <c r="S541" s="81" t="str">
        <f>VLOOKUP($B541,'参加申込一覧表(様式A-3)'!$B$68:$AK$267,S$24,FALSE)</f>
        <v>　</v>
      </c>
      <c r="U541" s="83">
        <f>'参加申込一覧表(様式A-3)'!J$60</f>
      </c>
      <c r="V541" s="60">
        <v>30</v>
      </c>
      <c r="W541" s="73">
        <f>VLOOKUP($B541,'参加申込一覧表(様式A-3)'!$B$68:$AK$267,W$24,FALSE)</f>
        <v>0</v>
      </c>
      <c r="X541" s="60">
        <f t="shared" si="65"/>
        <v>12</v>
      </c>
      <c r="Y541" s="60">
        <f t="shared" si="66"/>
      </c>
      <c r="AC541" s="60">
        <f t="shared" si="67"/>
        <v>0</v>
      </c>
      <c r="AD541" s="60">
        <f t="shared" si="68"/>
        <v>0</v>
      </c>
      <c r="AE541" s="254">
        <f t="shared" si="63"/>
      </c>
    </row>
    <row r="542" spans="1:31" ht="13.5">
      <c r="A542" s="60">
        <v>517</v>
      </c>
      <c r="B542">
        <f>B539+1</f>
        <v>172</v>
      </c>
      <c r="C542" s="60">
        <f aca="true" t="shared" si="69" ref="C542:C605">C539</f>
        <v>1</v>
      </c>
      <c r="D542" s="245">
        <f>VLOOKUP($B542,'参加申込一覧表(様式A-3)'!$B$68:$AK$267,D$22,FALSE)</f>
        <v>0</v>
      </c>
      <c r="E542" s="246">
        <f>IF(AE542="","",COUNTIF(AE$26:AE542,E$24))</f>
      </c>
      <c r="G542" s="73">
        <f>VLOOKUP($B542,'参加申込一覧表(様式A-3)'!$B$68:$AK$267,G$22,FALSE)</f>
        <v>0</v>
      </c>
      <c r="H542" s="60">
        <f t="shared" si="64"/>
      </c>
      <c r="I542" s="81">
        <f>VLOOKUP($B542,'参加申込一覧表(様式A-3)'!$B$68:$AK$267,I$22,FALSE)</f>
      </c>
      <c r="K542" s="73">
        <f>VLOOKUP($B542,'参加申込一覧表(様式A-3)'!$B$68:$AK$267,K$22,FALSE)</f>
        <v>0</v>
      </c>
      <c r="L542" s="81" t="str">
        <f>VLOOKUP($B542,'参加申込一覧表(様式A-3)'!$B$68:$AK$267,L$22,FALSE)</f>
        <v>・</v>
      </c>
      <c r="M542" s="81" t="str">
        <f>VLOOKUP($B542,'参加申込一覧表(様式A-3)'!$B$68:$AK$267,M$22,FALSE)</f>
        <v>・</v>
      </c>
      <c r="N542" s="81" t="str">
        <f>VLOOKUP($B542,'参加申込一覧表(様式A-3)'!$B$68:$AK$267,N$22,FALSE)</f>
        <v>・</v>
      </c>
      <c r="Q542" s="73">
        <f>VLOOKUP($B542,'参加申込一覧表(様式A-3)'!$B$68:$AK$267,$Q$22,FALSE)</f>
      </c>
      <c r="R542" s="81" t="str">
        <f>VLOOKUP($B542,'参加申込一覧表(様式A-3)'!$B$68:$AK$267,R$22,FALSE)</f>
        <v>　</v>
      </c>
      <c r="S542" s="81" t="str">
        <f>VLOOKUP($B542,'参加申込一覧表(様式A-3)'!$B$68:$AK$267,S$22,FALSE)</f>
        <v>　</v>
      </c>
      <c r="U542" s="83">
        <f>'参加申込一覧表(様式A-3)'!J$60</f>
      </c>
      <c r="V542" s="60">
        <v>30</v>
      </c>
      <c r="W542" s="73">
        <f>VLOOKUP($B542,'参加申込一覧表(様式A-3)'!$B$68:$AK$267,W$22,FALSE)</f>
        <v>0</v>
      </c>
      <c r="X542" s="60">
        <f t="shared" si="65"/>
        <v>12</v>
      </c>
      <c r="Y542" s="60">
        <f t="shared" si="66"/>
      </c>
      <c r="AC542" s="60">
        <f t="shared" si="67"/>
        <v>0</v>
      </c>
      <c r="AD542" s="60">
        <f t="shared" si="68"/>
        <v>0</v>
      </c>
      <c r="AE542" s="254">
        <f t="shared" si="63"/>
      </c>
    </row>
    <row r="543" spans="1:31" ht="13.5">
      <c r="A543" s="60">
        <v>518</v>
      </c>
      <c r="B543">
        <f>B542</f>
        <v>172</v>
      </c>
      <c r="C543" s="60">
        <f t="shared" si="69"/>
        <v>2</v>
      </c>
      <c r="D543" s="245">
        <f>VLOOKUP($B543,'参加申込一覧表(様式A-3)'!$B$68:$AK$267,D$23,FALSE)</f>
        <v>0</v>
      </c>
      <c r="E543" s="246">
        <f>IF(AE543="","",COUNTIF(AE$26:AE543,E$24))</f>
      </c>
      <c r="G543" s="73">
        <f>VLOOKUP($B543,'参加申込一覧表(様式A-3)'!$B$68:$AK$267,G$23,FALSE)</f>
        <v>0</v>
      </c>
      <c r="H543" s="60">
        <f t="shared" si="64"/>
      </c>
      <c r="I543" s="81">
        <f>VLOOKUP($B543,'参加申込一覧表(様式A-3)'!$B$68:$AK$267,I$23,FALSE)</f>
      </c>
      <c r="K543" s="73">
        <f>VLOOKUP($B543,'参加申込一覧表(様式A-3)'!$B$68:$AK$267,K$23,FALSE)</f>
        <v>0</v>
      </c>
      <c r="L543" s="81" t="str">
        <f>VLOOKUP($B543,'参加申込一覧表(様式A-3)'!$B$68:$AK$267,L$23,FALSE)</f>
        <v>・</v>
      </c>
      <c r="M543" s="81" t="str">
        <f>VLOOKUP($B543,'参加申込一覧表(様式A-3)'!$B$68:$AK$267,M$23,FALSE)</f>
        <v>・</v>
      </c>
      <c r="N543" s="81" t="str">
        <f>VLOOKUP($B543,'参加申込一覧表(様式A-3)'!$B$68:$AK$267,N$23,FALSE)</f>
        <v>・</v>
      </c>
      <c r="Q543" s="73">
        <f>VLOOKUP($B543,'参加申込一覧表(様式A-3)'!$B$68:$AK$267,Q$23,FALSE)</f>
      </c>
      <c r="R543" s="81" t="str">
        <f>VLOOKUP($B543,'参加申込一覧表(様式A-3)'!$B$68:$AK$267,R$23,FALSE)</f>
        <v>　</v>
      </c>
      <c r="S543" s="81" t="str">
        <f>VLOOKUP($B543,'参加申込一覧表(様式A-3)'!$B$68:$AK$267,S$23,FALSE)</f>
        <v>　</v>
      </c>
      <c r="U543" s="83">
        <f>'参加申込一覧表(様式A-3)'!J$60</f>
      </c>
      <c r="V543" s="60">
        <v>30</v>
      </c>
      <c r="W543" s="73">
        <f>VLOOKUP($B543,'参加申込一覧表(様式A-3)'!$B$68:$AK$267,W$23,FALSE)</f>
        <v>0</v>
      </c>
      <c r="X543" s="60">
        <f t="shared" si="65"/>
        <v>12</v>
      </c>
      <c r="Y543" s="60">
        <f t="shared" si="66"/>
      </c>
      <c r="AC543" s="60">
        <f t="shared" si="67"/>
        <v>0</v>
      </c>
      <c r="AD543" s="60">
        <f t="shared" si="68"/>
        <v>0</v>
      </c>
      <c r="AE543" s="254">
        <f t="shared" si="63"/>
      </c>
    </row>
    <row r="544" spans="1:31" ht="13.5">
      <c r="A544" s="60">
        <v>519</v>
      </c>
      <c r="B544">
        <f>B543</f>
        <v>172</v>
      </c>
      <c r="C544" s="60">
        <f t="shared" si="69"/>
        <v>3</v>
      </c>
      <c r="D544" s="245">
        <f>VLOOKUP($B544,'参加申込一覧表(様式A-3)'!$B$68:$AK$267,D$24,FALSE)</f>
        <v>0</v>
      </c>
      <c r="E544" s="246">
        <f>IF(AE544="","",COUNTIF(AE$26:AE544,E$24))</f>
      </c>
      <c r="G544" s="73">
        <f>VLOOKUP($B544,'参加申込一覧表(様式A-3)'!$B$68:$AK$267,G$24,FALSE)</f>
        <v>0</v>
      </c>
      <c r="H544" s="60">
        <f t="shared" si="64"/>
      </c>
      <c r="I544" s="81">
        <f>VLOOKUP($B544,'参加申込一覧表(様式A-3)'!$B$68:$AK$267,I$24,FALSE)</f>
      </c>
      <c r="K544" s="73">
        <f>VLOOKUP($B544,'参加申込一覧表(様式A-3)'!$B$68:$AK$267,K$24,FALSE)</f>
        <v>0</v>
      </c>
      <c r="L544" s="81" t="str">
        <f>VLOOKUP($B544,'参加申込一覧表(様式A-3)'!$B$68:$AK$267,L$24,FALSE)</f>
        <v>・</v>
      </c>
      <c r="M544" s="81" t="str">
        <f>VLOOKUP($B544,'参加申込一覧表(様式A-3)'!$B$68:$AK$267,M$24,FALSE)</f>
        <v>・</v>
      </c>
      <c r="N544" s="81" t="str">
        <f>VLOOKUP($B544,'参加申込一覧表(様式A-3)'!$B$68:$AK$267,N$24,FALSE)</f>
        <v>・</v>
      </c>
      <c r="Q544" s="73">
        <f>VLOOKUP($B544,'参加申込一覧表(様式A-3)'!$B$68:$AK$267,Q$24,FALSE)</f>
      </c>
      <c r="R544" s="81" t="str">
        <f>VLOOKUP($B544,'参加申込一覧表(様式A-3)'!$B$68:$AK$267,R$24,FALSE)</f>
        <v>　</v>
      </c>
      <c r="S544" s="81" t="str">
        <f>VLOOKUP($B544,'参加申込一覧表(様式A-3)'!$B$68:$AK$267,S$24,FALSE)</f>
        <v>　</v>
      </c>
      <c r="U544" s="83">
        <f>'参加申込一覧表(様式A-3)'!J$60</f>
      </c>
      <c r="V544" s="60">
        <v>30</v>
      </c>
      <c r="W544" s="73">
        <f>VLOOKUP($B544,'参加申込一覧表(様式A-3)'!$B$68:$AK$267,W$24,FALSE)</f>
        <v>0</v>
      </c>
      <c r="X544" s="60">
        <f t="shared" si="65"/>
        <v>12</v>
      </c>
      <c r="Y544" s="60">
        <f t="shared" si="66"/>
      </c>
      <c r="AC544" s="60">
        <f t="shared" si="67"/>
        <v>0</v>
      </c>
      <c r="AD544" s="60">
        <f t="shared" si="68"/>
        <v>0</v>
      </c>
      <c r="AE544" s="254">
        <f aca="true" t="shared" si="70" ref="AE544:AE607">IF(D544=0,"",AE$24)</f>
      </c>
    </row>
    <row r="545" spans="1:31" ht="13.5">
      <c r="A545" s="60">
        <v>520</v>
      </c>
      <c r="B545">
        <f>B542+1</f>
        <v>173</v>
      </c>
      <c r="C545" s="60">
        <f t="shared" si="69"/>
        <v>1</v>
      </c>
      <c r="D545" s="245">
        <f>VLOOKUP($B545,'参加申込一覧表(様式A-3)'!$B$68:$AK$267,D$22,FALSE)</f>
        <v>0</v>
      </c>
      <c r="E545" s="246">
        <f>IF(AE545="","",COUNTIF(AE$26:AE545,E$24))</f>
      </c>
      <c r="G545" s="73">
        <f>VLOOKUP($B545,'参加申込一覧表(様式A-3)'!$B$68:$AK$267,G$22,FALSE)</f>
        <v>0</v>
      </c>
      <c r="H545" s="60">
        <f t="shared" si="64"/>
      </c>
      <c r="I545" s="81">
        <f>VLOOKUP($B545,'参加申込一覧表(様式A-3)'!$B$68:$AK$267,I$22,FALSE)</f>
      </c>
      <c r="K545" s="73">
        <f>VLOOKUP($B545,'参加申込一覧表(様式A-3)'!$B$68:$AK$267,K$22,FALSE)</f>
        <v>0</v>
      </c>
      <c r="L545" s="81" t="str">
        <f>VLOOKUP($B545,'参加申込一覧表(様式A-3)'!$B$68:$AK$267,L$22,FALSE)</f>
        <v>・</v>
      </c>
      <c r="M545" s="81" t="str">
        <f>VLOOKUP($B545,'参加申込一覧表(様式A-3)'!$B$68:$AK$267,M$22,FALSE)</f>
        <v>・</v>
      </c>
      <c r="N545" s="81" t="str">
        <f>VLOOKUP($B545,'参加申込一覧表(様式A-3)'!$B$68:$AK$267,N$22,FALSE)</f>
        <v>・</v>
      </c>
      <c r="Q545" s="73">
        <f>VLOOKUP($B545,'参加申込一覧表(様式A-3)'!$B$68:$AK$267,$Q$22,FALSE)</f>
      </c>
      <c r="R545" s="81" t="str">
        <f>VLOOKUP($B545,'参加申込一覧表(様式A-3)'!$B$68:$AK$267,R$22,FALSE)</f>
        <v>　</v>
      </c>
      <c r="S545" s="81" t="str">
        <f>VLOOKUP($B545,'参加申込一覧表(様式A-3)'!$B$68:$AK$267,S$22,FALSE)</f>
        <v>　</v>
      </c>
      <c r="U545" s="83">
        <f>'参加申込一覧表(様式A-3)'!J$60</f>
      </c>
      <c r="V545" s="60">
        <v>30</v>
      </c>
      <c r="W545" s="73">
        <f>VLOOKUP($B545,'参加申込一覧表(様式A-3)'!$B$68:$AK$267,W$22,FALSE)</f>
        <v>0</v>
      </c>
      <c r="X545" s="60">
        <f t="shared" si="65"/>
        <v>12</v>
      </c>
      <c r="Y545" s="60">
        <f t="shared" si="66"/>
      </c>
      <c r="AC545" s="60">
        <f t="shared" si="67"/>
        <v>0</v>
      </c>
      <c r="AD545" s="60">
        <f t="shared" si="68"/>
        <v>0</v>
      </c>
      <c r="AE545" s="254">
        <f t="shared" si="70"/>
      </c>
    </row>
    <row r="546" spans="1:31" ht="13.5">
      <c r="A546" s="60">
        <v>521</v>
      </c>
      <c r="B546">
        <f>B545</f>
        <v>173</v>
      </c>
      <c r="C546" s="60">
        <f t="shared" si="69"/>
        <v>2</v>
      </c>
      <c r="D546" s="245">
        <f>VLOOKUP($B546,'参加申込一覧表(様式A-3)'!$B$68:$AK$267,D$23,FALSE)</f>
        <v>0</v>
      </c>
      <c r="E546" s="246">
        <f>IF(AE546="","",COUNTIF(AE$26:AE546,E$24))</f>
      </c>
      <c r="G546" s="73">
        <f>VLOOKUP($B546,'参加申込一覧表(様式A-3)'!$B$68:$AK$267,G$23,FALSE)</f>
        <v>0</v>
      </c>
      <c r="H546" s="60">
        <f t="shared" si="64"/>
      </c>
      <c r="I546" s="81">
        <f>VLOOKUP($B546,'参加申込一覧表(様式A-3)'!$B$68:$AK$267,I$23,FALSE)</f>
      </c>
      <c r="K546" s="73">
        <f>VLOOKUP($B546,'参加申込一覧表(様式A-3)'!$B$68:$AK$267,K$23,FALSE)</f>
        <v>0</v>
      </c>
      <c r="L546" s="81" t="str">
        <f>VLOOKUP($B546,'参加申込一覧表(様式A-3)'!$B$68:$AK$267,L$23,FALSE)</f>
        <v>・</v>
      </c>
      <c r="M546" s="81" t="str">
        <f>VLOOKUP($B546,'参加申込一覧表(様式A-3)'!$B$68:$AK$267,M$23,FALSE)</f>
        <v>・</v>
      </c>
      <c r="N546" s="81" t="str">
        <f>VLOOKUP($B546,'参加申込一覧表(様式A-3)'!$B$68:$AK$267,N$23,FALSE)</f>
        <v>・</v>
      </c>
      <c r="Q546" s="73">
        <f>VLOOKUP($B546,'参加申込一覧表(様式A-3)'!$B$68:$AK$267,Q$23,FALSE)</f>
      </c>
      <c r="R546" s="81" t="str">
        <f>VLOOKUP($B546,'参加申込一覧表(様式A-3)'!$B$68:$AK$267,R$23,FALSE)</f>
        <v>　</v>
      </c>
      <c r="S546" s="81" t="str">
        <f>VLOOKUP($B546,'参加申込一覧表(様式A-3)'!$B$68:$AK$267,S$23,FALSE)</f>
        <v>　</v>
      </c>
      <c r="U546" s="83">
        <f>'参加申込一覧表(様式A-3)'!J$60</f>
      </c>
      <c r="V546" s="60">
        <v>30</v>
      </c>
      <c r="W546" s="73">
        <f>VLOOKUP($B546,'参加申込一覧表(様式A-3)'!$B$68:$AK$267,W$23,FALSE)</f>
        <v>0</v>
      </c>
      <c r="X546" s="60">
        <f t="shared" si="65"/>
        <v>12</v>
      </c>
      <c r="Y546" s="60">
        <f t="shared" si="66"/>
      </c>
      <c r="AC546" s="60">
        <f t="shared" si="67"/>
        <v>0</v>
      </c>
      <c r="AD546" s="60">
        <f t="shared" si="68"/>
        <v>0</v>
      </c>
      <c r="AE546" s="254">
        <f t="shared" si="70"/>
      </c>
    </row>
    <row r="547" spans="1:31" ht="13.5">
      <c r="A547" s="60">
        <v>522</v>
      </c>
      <c r="B547">
        <f>B546</f>
        <v>173</v>
      </c>
      <c r="C547" s="60">
        <f t="shared" si="69"/>
        <v>3</v>
      </c>
      <c r="D547" s="245">
        <f>VLOOKUP($B547,'参加申込一覧表(様式A-3)'!$B$68:$AK$267,D$24,FALSE)</f>
        <v>0</v>
      </c>
      <c r="E547" s="246">
        <f>IF(AE547="","",COUNTIF(AE$26:AE547,E$24))</f>
      </c>
      <c r="G547" s="73">
        <f>VLOOKUP($B547,'参加申込一覧表(様式A-3)'!$B$68:$AK$267,G$24,FALSE)</f>
        <v>0</v>
      </c>
      <c r="H547" s="60">
        <f t="shared" si="64"/>
      </c>
      <c r="I547" s="81">
        <f>VLOOKUP($B547,'参加申込一覧表(様式A-3)'!$B$68:$AK$267,I$24,FALSE)</f>
      </c>
      <c r="K547" s="73">
        <f>VLOOKUP($B547,'参加申込一覧表(様式A-3)'!$B$68:$AK$267,K$24,FALSE)</f>
        <v>0</v>
      </c>
      <c r="L547" s="81" t="str">
        <f>VLOOKUP($B547,'参加申込一覧表(様式A-3)'!$B$68:$AK$267,L$24,FALSE)</f>
        <v>・</v>
      </c>
      <c r="M547" s="81" t="str">
        <f>VLOOKUP($B547,'参加申込一覧表(様式A-3)'!$B$68:$AK$267,M$24,FALSE)</f>
        <v>・</v>
      </c>
      <c r="N547" s="81" t="str">
        <f>VLOOKUP($B547,'参加申込一覧表(様式A-3)'!$B$68:$AK$267,N$24,FALSE)</f>
        <v>・</v>
      </c>
      <c r="Q547" s="73">
        <f>VLOOKUP($B547,'参加申込一覧表(様式A-3)'!$B$68:$AK$267,Q$24,FALSE)</f>
      </c>
      <c r="R547" s="81" t="str">
        <f>VLOOKUP($B547,'参加申込一覧表(様式A-3)'!$B$68:$AK$267,R$24,FALSE)</f>
        <v>　</v>
      </c>
      <c r="S547" s="81" t="str">
        <f>VLOOKUP($B547,'参加申込一覧表(様式A-3)'!$B$68:$AK$267,S$24,FALSE)</f>
        <v>　</v>
      </c>
      <c r="U547" s="83">
        <f>'参加申込一覧表(様式A-3)'!J$60</f>
      </c>
      <c r="V547" s="60">
        <v>30</v>
      </c>
      <c r="W547" s="73">
        <f>VLOOKUP($B547,'参加申込一覧表(様式A-3)'!$B$68:$AK$267,W$24,FALSE)</f>
        <v>0</v>
      </c>
      <c r="X547" s="60">
        <f t="shared" si="65"/>
        <v>12</v>
      </c>
      <c r="Y547" s="60">
        <f t="shared" si="66"/>
      </c>
      <c r="AC547" s="60">
        <f t="shared" si="67"/>
        <v>0</v>
      </c>
      <c r="AD547" s="60">
        <f t="shared" si="68"/>
        <v>0</v>
      </c>
      <c r="AE547" s="254">
        <f t="shared" si="70"/>
      </c>
    </row>
    <row r="548" spans="1:31" ht="13.5">
      <c r="A548" s="60">
        <v>523</v>
      </c>
      <c r="B548">
        <f>B545+1</f>
        <v>174</v>
      </c>
      <c r="C548" s="60">
        <f t="shared" si="69"/>
        <v>1</v>
      </c>
      <c r="D548" s="245">
        <f>VLOOKUP($B548,'参加申込一覧表(様式A-3)'!$B$68:$AK$267,D$22,FALSE)</f>
        <v>0</v>
      </c>
      <c r="E548" s="246">
        <f>IF(AE548="","",COUNTIF(AE$26:AE548,E$24))</f>
      </c>
      <c r="G548" s="73">
        <f>VLOOKUP($B548,'参加申込一覧表(様式A-3)'!$B$68:$AK$267,G$22,FALSE)</f>
        <v>0</v>
      </c>
      <c r="H548" s="60">
        <f t="shared" si="64"/>
      </c>
      <c r="I548" s="81">
        <f>VLOOKUP($B548,'参加申込一覧表(様式A-3)'!$B$68:$AK$267,I$22,FALSE)</f>
      </c>
      <c r="K548" s="73">
        <f>VLOOKUP($B548,'参加申込一覧表(様式A-3)'!$B$68:$AK$267,K$22,FALSE)</f>
        <v>0</v>
      </c>
      <c r="L548" s="81" t="str">
        <f>VLOOKUP($B548,'参加申込一覧表(様式A-3)'!$B$68:$AK$267,L$22,FALSE)</f>
        <v>・</v>
      </c>
      <c r="M548" s="81" t="str">
        <f>VLOOKUP($B548,'参加申込一覧表(様式A-3)'!$B$68:$AK$267,M$22,FALSE)</f>
        <v>・</v>
      </c>
      <c r="N548" s="81" t="str">
        <f>VLOOKUP($B548,'参加申込一覧表(様式A-3)'!$B$68:$AK$267,N$22,FALSE)</f>
        <v>・</v>
      </c>
      <c r="Q548" s="73">
        <f>VLOOKUP($B548,'参加申込一覧表(様式A-3)'!$B$68:$AK$267,$Q$22,FALSE)</f>
      </c>
      <c r="R548" s="81" t="str">
        <f>VLOOKUP($B548,'参加申込一覧表(様式A-3)'!$B$68:$AK$267,R$22,FALSE)</f>
        <v>　</v>
      </c>
      <c r="S548" s="81" t="str">
        <f>VLOOKUP($B548,'参加申込一覧表(様式A-3)'!$B$68:$AK$267,S$22,FALSE)</f>
        <v>　</v>
      </c>
      <c r="U548" s="83">
        <f>'参加申込一覧表(様式A-3)'!J$60</f>
      </c>
      <c r="V548" s="60">
        <v>30</v>
      </c>
      <c r="W548" s="73">
        <f>VLOOKUP($B548,'参加申込一覧表(様式A-3)'!$B$68:$AK$267,W$22,FALSE)</f>
        <v>0</v>
      </c>
      <c r="X548" s="60">
        <f t="shared" si="65"/>
        <v>12</v>
      </c>
      <c r="Y548" s="60">
        <f t="shared" si="66"/>
      </c>
      <c r="AC548" s="60">
        <f t="shared" si="67"/>
        <v>0</v>
      </c>
      <c r="AD548" s="60">
        <f t="shared" si="68"/>
        <v>0</v>
      </c>
      <c r="AE548" s="254">
        <f t="shared" si="70"/>
      </c>
    </row>
    <row r="549" spans="1:31" ht="13.5">
      <c r="A549" s="60">
        <v>524</v>
      </c>
      <c r="B549">
        <f>B548</f>
        <v>174</v>
      </c>
      <c r="C549" s="60">
        <f t="shared" si="69"/>
        <v>2</v>
      </c>
      <c r="D549" s="245">
        <f>VLOOKUP($B549,'参加申込一覧表(様式A-3)'!$B$68:$AK$267,D$23,FALSE)</f>
        <v>0</v>
      </c>
      <c r="E549" s="246">
        <f>IF(AE549="","",COUNTIF(AE$26:AE549,E$24))</f>
      </c>
      <c r="G549" s="73">
        <f>VLOOKUP($B549,'参加申込一覧表(様式A-3)'!$B$68:$AK$267,G$23,FALSE)</f>
        <v>0</v>
      </c>
      <c r="H549" s="60">
        <f t="shared" si="64"/>
      </c>
      <c r="I549" s="81">
        <f>VLOOKUP($B549,'参加申込一覧表(様式A-3)'!$B$68:$AK$267,I$23,FALSE)</f>
      </c>
      <c r="K549" s="73">
        <f>VLOOKUP($B549,'参加申込一覧表(様式A-3)'!$B$68:$AK$267,K$23,FALSE)</f>
        <v>0</v>
      </c>
      <c r="L549" s="81" t="str">
        <f>VLOOKUP($B549,'参加申込一覧表(様式A-3)'!$B$68:$AK$267,L$23,FALSE)</f>
        <v>・</v>
      </c>
      <c r="M549" s="81" t="str">
        <f>VLOOKUP($B549,'参加申込一覧表(様式A-3)'!$B$68:$AK$267,M$23,FALSE)</f>
        <v>・</v>
      </c>
      <c r="N549" s="81" t="str">
        <f>VLOOKUP($B549,'参加申込一覧表(様式A-3)'!$B$68:$AK$267,N$23,FALSE)</f>
        <v>・</v>
      </c>
      <c r="Q549" s="73">
        <f>VLOOKUP($B549,'参加申込一覧表(様式A-3)'!$B$68:$AK$267,Q$23,FALSE)</f>
      </c>
      <c r="R549" s="81" t="str">
        <f>VLOOKUP($B549,'参加申込一覧表(様式A-3)'!$B$68:$AK$267,R$23,FALSE)</f>
        <v>　</v>
      </c>
      <c r="S549" s="81" t="str">
        <f>VLOOKUP($B549,'参加申込一覧表(様式A-3)'!$B$68:$AK$267,S$23,FALSE)</f>
        <v>　</v>
      </c>
      <c r="U549" s="83">
        <f>'参加申込一覧表(様式A-3)'!J$60</f>
      </c>
      <c r="V549" s="60">
        <v>30</v>
      </c>
      <c r="W549" s="73">
        <f>VLOOKUP($B549,'参加申込一覧表(様式A-3)'!$B$68:$AK$267,W$23,FALSE)</f>
        <v>0</v>
      </c>
      <c r="X549" s="60">
        <f t="shared" si="65"/>
        <v>12</v>
      </c>
      <c r="Y549" s="60">
        <f t="shared" si="66"/>
      </c>
      <c r="AC549" s="60">
        <f t="shared" si="67"/>
        <v>0</v>
      </c>
      <c r="AD549" s="60">
        <f t="shared" si="68"/>
        <v>0</v>
      </c>
      <c r="AE549" s="254">
        <f t="shared" si="70"/>
      </c>
    </row>
    <row r="550" spans="1:31" ht="13.5">
      <c r="A550" s="60">
        <v>525</v>
      </c>
      <c r="B550">
        <f>B549</f>
        <v>174</v>
      </c>
      <c r="C550" s="60">
        <f t="shared" si="69"/>
        <v>3</v>
      </c>
      <c r="D550" s="245">
        <f>VLOOKUP($B550,'参加申込一覧表(様式A-3)'!$B$68:$AK$267,D$24,FALSE)</f>
        <v>0</v>
      </c>
      <c r="E550" s="246">
        <f>IF(AE550="","",COUNTIF(AE$26:AE550,E$24))</f>
      </c>
      <c r="G550" s="73">
        <f>VLOOKUP($B550,'参加申込一覧表(様式A-3)'!$B$68:$AK$267,G$24,FALSE)</f>
        <v>0</v>
      </c>
      <c r="H550" s="60">
        <f t="shared" si="64"/>
      </c>
      <c r="I550" s="81">
        <f>VLOOKUP($B550,'参加申込一覧表(様式A-3)'!$B$68:$AK$267,I$24,FALSE)</f>
      </c>
      <c r="K550" s="73">
        <f>VLOOKUP($B550,'参加申込一覧表(様式A-3)'!$B$68:$AK$267,K$24,FALSE)</f>
        <v>0</v>
      </c>
      <c r="L550" s="81" t="str">
        <f>VLOOKUP($B550,'参加申込一覧表(様式A-3)'!$B$68:$AK$267,L$24,FALSE)</f>
        <v>・</v>
      </c>
      <c r="M550" s="81" t="str">
        <f>VLOOKUP($B550,'参加申込一覧表(様式A-3)'!$B$68:$AK$267,M$24,FALSE)</f>
        <v>・</v>
      </c>
      <c r="N550" s="81" t="str">
        <f>VLOOKUP($B550,'参加申込一覧表(様式A-3)'!$B$68:$AK$267,N$24,FALSE)</f>
        <v>・</v>
      </c>
      <c r="Q550" s="73">
        <f>VLOOKUP($B550,'参加申込一覧表(様式A-3)'!$B$68:$AK$267,Q$24,FALSE)</f>
      </c>
      <c r="R550" s="81" t="str">
        <f>VLOOKUP($B550,'参加申込一覧表(様式A-3)'!$B$68:$AK$267,R$24,FALSE)</f>
        <v>　</v>
      </c>
      <c r="S550" s="81" t="str">
        <f>VLOOKUP($B550,'参加申込一覧表(様式A-3)'!$B$68:$AK$267,S$24,FALSE)</f>
        <v>　</v>
      </c>
      <c r="U550" s="83">
        <f>'参加申込一覧表(様式A-3)'!J$60</f>
      </c>
      <c r="V550" s="60">
        <v>30</v>
      </c>
      <c r="W550" s="73">
        <f>VLOOKUP($B550,'参加申込一覧表(様式A-3)'!$B$68:$AK$267,W$24,FALSE)</f>
        <v>0</v>
      </c>
      <c r="X550" s="60">
        <f t="shared" si="65"/>
        <v>12</v>
      </c>
      <c r="Y550" s="60">
        <f t="shared" si="66"/>
      </c>
      <c r="AC550" s="60">
        <f t="shared" si="67"/>
        <v>0</v>
      </c>
      <c r="AD550" s="60">
        <f t="shared" si="68"/>
        <v>0</v>
      </c>
      <c r="AE550" s="254">
        <f t="shared" si="70"/>
      </c>
    </row>
    <row r="551" spans="1:31" ht="13.5">
      <c r="A551" s="60">
        <v>526</v>
      </c>
      <c r="B551">
        <f>B548+1</f>
        <v>175</v>
      </c>
      <c r="C551" s="60">
        <f t="shared" si="69"/>
        <v>1</v>
      </c>
      <c r="D551" s="245">
        <f>VLOOKUP($B551,'参加申込一覧表(様式A-3)'!$B$68:$AK$267,D$22,FALSE)</f>
        <v>0</v>
      </c>
      <c r="E551" s="246">
        <f>IF(AE551="","",COUNTIF(AE$26:AE551,E$24))</f>
      </c>
      <c r="G551" s="73">
        <f>VLOOKUP($B551,'参加申込一覧表(様式A-3)'!$B$68:$AK$267,G$22,FALSE)</f>
        <v>0</v>
      </c>
      <c r="H551" s="60">
        <f t="shared" si="64"/>
      </c>
      <c r="I551" s="81">
        <f>VLOOKUP($B551,'参加申込一覧表(様式A-3)'!$B$68:$AK$267,I$22,FALSE)</f>
      </c>
      <c r="K551" s="73">
        <f>VLOOKUP($B551,'参加申込一覧表(様式A-3)'!$B$68:$AK$267,K$22,FALSE)</f>
        <v>0</v>
      </c>
      <c r="L551" s="81" t="str">
        <f>VLOOKUP($B551,'参加申込一覧表(様式A-3)'!$B$68:$AK$267,L$22,FALSE)</f>
        <v>・</v>
      </c>
      <c r="M551" s="81" t="str">
        <f>VLOOKUP($B551,'参加申込一覧表(様式A-3)'!$B$68:$AK$267,M$22,FALSE)</f>
        <v>・</v>
      </c>
      <c r="N551" s="81" t="str">
        <f>VLOOKUP($B551,'参加申込一覧表(様式A-3)'!$B$68:$AK$267,N$22,FALSE)</f>
        <v>・</v>
      </c>
      <c r="Q551" s="73">
        <f>VLOOKUP($B551,'参加申込一覧表(様式A-3)'!$B$68:$AK$267,$Q$22,FALSE)</f>
      </c>
      <c r="R551" s="81" t="str">
        <f>VLOOKUP($B551,'参加申込一覧表(様式A-3)'!$B$68:$AK$267,R$22,FALSE)</f>
        <v>　</v>
      </c>
      <c r="S551" s="81" t="str">
        <f>VLOOKUP($B551,'参加申込一覧表(様式A-3)'!$B$68:$AK$267,S$22,FALSE)</f>
        <v>　</v>
      </c>
      <c r="U551" s="83">
        <f>'参加申込一覧表(様式A-3)'!J$60</f>
      </c>
      <c r="V551" s="60">
        <v>30</v>
      </c>
      <c r="W551" s="73">
        <f>VLOOKUP($B551,'参加申込一覧表(様式A-3)'!$B$68:$AK$267,W$22,FALSE)</f>
        <v>0</v>
      </c>
      <c r="X551" s="60">
        <f t="shared" si="65"/>
        <v>12</v>
      </c>
      <c r="Y551" s="60">
        <f t="shared" si="66"/>
      </c>
      <c r="AC551" s="60">
        <f t="shared" si="67"/>
        <v>0</v>
      </c>
      <c r="AD551" s="60">
        <f t="shared" si="68"/>
        <v>0</v>
      </c>
      <c r="AE551" s="254">
        <f t="shared" si="70"/>
      </c>
    </row>
    <row r="552" spans="1:31" ht="13.5">
      <c r="A552" s="60">
        <v>527</v>
      </c>
      <c r="B552">
        <f>B551</f>
        <v>175</v>
      </c>
      <c r="C552" s="60">
        <f t="shared" si="69"/>
        <v>2</v>
      </c>
      <c r="D552" s="245">
        <f>VLOOKUP($B552,'参加申込一覧表(様式A-3)'!$B$68:$AK$267,D$23,FALSE)</f>
        <v>0</v>
      </c>
      <c r="E552" s="246">
        <f>IF(AE552="","",COUNTIF(AE$26:AE552,E$24))</f>
      </c>
      <c r="G552" s="73">
        <f>VLOOKUP($B552,'参加申込一覧表(様式A-3)'!$B$68:$AK$267,G$23,FALSE)</f>
        <v>0</v>
      </c>
      <c r="H552" s="60">
        <f t="shared" si="64"/>
      </c>
      <c r="I552" s="81">
        <f>VLOOKUP($B552,'参加申込一覧表(様式A-3)'!$B$68:$AK$267,I$23,FALSE)</f>
      </c>
      <c r="K552" s="73">
        <f>VLOOKUP($B552,'参加申込一覧表(様式A-3)'!$B$68:$AK$267,K$23,FALSE)</f>
        <v>0</v>
      </c>
      <c r="L552" s="81" t="str">
        <f>VLOOKUP($B552,'参加申込一覧表(様式A-3)'!$B$68:$AK$267,L$23,FALSE)</f>
        <v>・</v>
      </c>
      <c r="M552" s="81" t="str">
        <f>VLOOKUP($B552,'参加申込一覧表(様式A-3)'!$B$68:$AK$267,M$23,FALSE)</f>
        <v>・</v>
      </c>
      <c r="N552" s="81" t="str">
        <f>VLOOKUP($B552,'参加申込一覧表(様式A-3)'!$B$68:$AK$267,N$23,FALSE)</f>
        <v>・</v>
      </c>
      <c r="Q552" s="73">
        <f>VLOOKUP($B552,'参加申込一覧表(様式A-3)'!$B$68:$AK$267,Q$23,FALSE)</f>
      </c>
      <c r="R552" s="81" t="str">
        <f>VLOOKUP($B552,'参加申込一覧表(様式A-3)'!$B$68:$AK$267,R$23,FALSE)</f>
        <v>　</v>
      </c>
      <c r="S552" s="81" t="str">
        <f>VLOOKUP($B552,'参加申込一覧表(様式A-3)'!$B$68:$AK$267,S$23,FALSE)</f>
        <v>　</v>
      </c>
      <c r="U552" s="83">
        <f>'参加申込一覧表(様式A-3)'!J$60</f>
      </c>
      <c r="V552" s="60">
        <v>30</v>
      </c>
      <c r="W552" s="73">
        <f>VLOOKUP($B552,'参加申込一覧表(様式A-3)'!$B$68:$AK$267,W$23,FALSE)</f>
        <v>0</v>
      </c>
      <c r="X552" s="60">
        <f t="shared" si="65"/>
        <v>12</v>
      </c>
      <c r="Y552" s="60">
        <f t="shared" si="66"/>
      </c>
      <c r="AC552" s="60">
        <f t="shared" si="67"/>
        <v>0</v>
      </c>
      <c r="AD552" s="60">
        <f t="shared" si="68"/>
        <v>0</v>
      </c>
      <c r="AE552" s="254">
        <f t="shared" si="70"/>
      </c>
    </row>
    <row r="553" spans="1:31" ht="13.5">
      <c r="A553" s="60">
        <v>528</v>
      </c>
      <c r="B553">
        <f>B552</f>
        <v>175</v>
      </c>
      <c r="C553" s="60">
        <f t="shared" si="69"/>
        <v>3</v>
      </c>
      <c r="D553" s="245">
        <f>VLOOKUP($B553,'参加申込一覧表(様式A-3)'!$B$68:$AK$267,D$24,FALSE)</f>
        <v>0</v>
      </c>
      <c r="E553" s="246">
        <f>IF(AE553="","",COUNTIF(AE$26:AE553,E$24))</f>
      </c>
      <c r="G553" s="73">
        <f>VLOOKUP($B553,'参加申込一覧表(様式A-3)'!$B$68:$AK$267,G$24,FALSE)</f>
        <v>0</v>
      </c>
      <c r="H553" s="60">
        <f t="shared" si="64"/>
      </c>
      <c r="I553" s="81">
        <f>VLOOKUP($B553,'参加申込一覧表(様式A-3)'!$B$68:$AK$267,I$24,FALSE)</f>
      </c>
      <c r="K553" s="73">
        <f>VLOOKUP($B553,'参加申込一覧表(様式A-3)'!$B$68:$AK$267,K$24,FALSE)</f>
        <v>0</v>
      </c>
      <c r="L553" s="81" t="str">
        <f>VLOOKUP($B553,'参加申込一覧表(様式A-3)'!$B$68:$AK$267,L$24,FALSE)</f>
        <v>・</v>
      </c>
      <c r="M553" s="81" t="str">
        <f>VLOOKUP($B553,'参加申込一覧表(様式A-3)'!$B$68:$AK$267,M$24,FALSE)</f>
        <v>・</v>
      </c>
      <c r="N553" s="81" t="str">
        <f>VLOOKUP($B553,'参加申込一覧表(様式A-3)'!$B$68:$AK$267,N$24,FALSE)</f>
        <v>・</v>
      </c>
      <c r="Q553" s="73">
        <f>VLOOKUP($B553,'参加申込一覧表(様式A-3)'!$B$68:$AK$267,Q$24,FALSE)</f>
      </c>
      <c r="R553" s="81" t="str">
        <f>VLOOKUP($B553,'参加申込一覧表(様式A-3)'!$B$68:$AK$267,R$24,FALSE)</f>
        <v>　</v>
      </c>
      <c r="S553" s="81" t="str">
        <f>VLOOKUP($B553,'参加申込一覧表(様式A-3)'!$B$68:$AK$267,S$24,FALSE)</f>
        <v>　</v>
      </c>
      <c r="U553" s="83">
        <f>'参加申込一覧表(様式A-3)'!J$60</f>
      </c>
      <c r="V553" s="60">
        <v>30</v>
      </c>
      <c r="W553" s="73">
        <f>VLOOKUP($B553,'参加申込一覧表(様式A-3)'!$B$68:$AK$267,W$24,FALSE)</f>
        <v>0</v>
      </c>
      <c r="X553" s="60">
        <f t="shared" si="65"/>
        <v>12</v>
      </c>
      <c r="Y553" s="60">
        <f t="shared" si="66"/>
      </c>
      <c r="AC553" s="60">
        <f t="shared" si="67"/>
        <v>0</v>
      </c>
      <c r="AD553" s="60">
        <f t="shared" si="68"/>
        <v>0</v>
      </c>
      <c r="AE553" s="254">
        <f t="shared" si="70"/>
      </c>
    </row>
    <row r="554" spans="1:31" ht="13.5">
      <c r="A554" s="60">
        <v>529</v>
      </c>
      <c r="B554">
        <f>B551+1</f>
        <v>176</v>
      </c>
      <c r="C554" s="60">
        <f t="shared" si="69"/>
        <v>1</v>
      </c>
      <c r="D554" s="245">
        <f>VLOOKUP($B554,'参加申込一覧表(様式A-3)'!$B$68:$AK$267,D$22,FALSE)</f>
        <v>0</v>
      </c>
      <c r="E554" s="246">
        <f>IF(AE554="","",COUNTIF(AE$26:AE554,E$24))</f>
      </c>
      <c r="G554" s="73">
        <f>VLOOKUP($B554,'参加申込一覧表(様式A-3)'!$B$68:$AK$267,G$22,FALSE)</f>
        <v>0</v>
      </c>
      <c r="H554" s="60">
        <f t="shared" si="64"/>
      </c>
      <c r="I554" s="81">
        <f>VLOOKUP($B554,'参加申込一覧表(様式A-3)'!$B$68:$AK$267,I$22,FALSE)</f>
      </c>
      <c r="K554" s="73">
        <f>VLOOKUP($B554,'参加申込一覧表(様式A-3)'!$B$68:$AK$267,K$22,FALSE)</f>
        <v>0</v>
      </c>
      <c r="L554" s="81" t="str">
        <f>VLOOKUP($B554,'参加申込一覧表(様式A-3)'!$B$68:$AK$267,L$22,FALSE)</f>
        <v>・</v>
      </c>
      <c r="M554" s="81" t="str">
        <f>VLOOKUP($B554,'参加申込一覧表(様式A-3)'!$B$68:$AK$267,M$22,FALSE)</f>
        <v>・</v>
      </c>
      <c r="N554" s="81" t="str">
        <f>VLOOKUP($B554,'参加申込一覧表(様式A-3)'!$B$68:$AK$267,N$22,FALSE)</f>
        <v>・</v>
      </c>
      <c r="Q554" s="73">
        <f>VLOOKUP($B554,'参加申込一覧表(様式A-3)'!$B$68:$AK$267,$Q$22,FALSE)</f>
      </c>
      <c r="R554" s="81" t="str">
        <f>VLOOKUP($B554,'参加申込一覧表(様式A-3)'!$B$68:$AK$267,R$22,FALSE)</f>
        <v>　</v>
      </c>
      <c r="S554" s="81" t="str">
        <f>VLOOKUP($B554,'参加申込一覧表(様式A-3)'!$B$68:$AK$267,S$22,FALSE)</f>
        <v>　</v>
      </c>
      <c r="U554" s="83">
        <f>'参加申込一覧表(様式A-3)'!J$60</f>
      </c>
      <c r="V554" s="60">
        <v>30</v>
      </c>
      <c r="W554" s="73">
        <f>VLOOKUP($B554,'参加申込一覧表(様式A-3)'!$B$68:$AK$267,W$22,FALSE)</f>
        <v>0</v>
      </c>
      <c r="X554" s="60">
        <f t="shared" si="65"/>
        <v>12</v>
      </c>
      <c r="Y554" s="60">
        <f t="shared" si="66"/>
      </c>
      <c r="AC554" s="60">
        <f t="shared" si="67"/>
        <v>0</v>
      </c>
      <c r="AD554" s="60">
        <f t="shared" si="68"/>
        <v>0</v>
      </c>
      <c r="AE554" s="254">
        <f t="shared" si="70"/>
      </c>
    </row>
    <row r="555" spans="1:31" ht="13.5">
      <c r="A555" s="60">
        <v>530</v>
      </c>
      <c r="B555">
        <f>B554</f>
        <v>176</v>
      </c>
      <c r="C555" s="60">
        <f t="shared" si="69"/>
        <v>2</v>
      </c>
      <c r="D555" s="245">
        <f>VLOOKUP($B555,'参加申込一覧表(様式A-3)'!$B$68:$AK$267,D$23,FALSE)</f>
        <v>0</v>
      </c>
      <c r="E555" s="246">
        <f>IF(AE555="","",COUNTIF(AE$26:AE555,E$24))</f>
      </c>
      <c r="G555" s="73">
        <f>VLOOKUP($B555,'参加申込一覧表(様式A-3)'!$B$68:$AK$267,G$23,FALSE)</f>
        <v>0</v>
      </c>
      <c r="H555" s="60">
        <f t="shared" si="64"/>
      </c>
      <c r="I555" s="81">
        <f>VLOOKUP($B555,'参加申込一覧表(様式A-3)'!$B$68:$AK$267,I$23,FALSE)</f>
      </c>
      <c r="K555" s="73">
        <f>VLOOKUP($B555,'参加申込一覧表(様式A-3)'!$B$68:$AK$267,K$23,FALSE)</f>
        <v>0</v>
      </c>
      <c r="L555" s="81" t="str">
        <f>VLOOKUP($B555,'参加申込一覧表(様式A-3)'!$B$68:$AK$267,L$23,FALSE)</f>
        <v>・</v>
      </c>
      <c r="M555" s="81" t="str">
        <f>VLOOKUP($B555,'参加申込一覧表(様式A-3)'!$B$68:$AK$267,M$23,FALSE)</f>
        <v>・</v>
      </c>
      <c r="N555" s="81" t="str">
        <f>VLOOKUP($B555,'参加申込一覧表(様式A-3)'!$B$68:$AK$267,N$23,FALSE)</f>
        <v>・</v>
      </c>
      <c r="Q555" s="73">
        <f>VLOOKUP($B555,'参加申込一覧表(様式A-3)'!$B$68:$AK$267,Q$23,FALSE)</f>
      </c>
      <c r="R555" s="81" t="str">
        <f>VLOOKUP($B555,'参加申込一覧表(様式A-3)'!$B$68:$AK$267,R$23,FALSE)</f>
        <v>　</v>
      </c>
      <c r="S555" s="81" t="str">
        <f>VLOOKUP($B555,'参加申込一覧表(様式A-3)'!$B$68:$AK$267,S$23,FALSE)</f>
        <v>　</v>
      </c>
      <c r="U555" s="83">
        <f>'参加申込一覧表(様式A-3)'!J$60</f>
      </c>
      <c r="V555" s="60">
        <v>30</v>
      </c>
      <c r="W555" s="73">
        <f>VLOOKUP($B555,'参加申込一覧表(様式A-3)'!$B$68:$AK$267,W$23,FALSE)</f>
        <v>0</v>
      </c>
      <c r="X555" s="60">
        <f t="shared" si="65"/>
        <v>12</v>
      </c>
      <c r="Y555" s="60">
        <f t="shared" si="66"/>
      </c>
      <c r="AC555" s="60">
        <f t="shared" si="67"/>
        <v>0</v>
      </c>
      <c r="AD555" s="60">
        <f t="shared" si="68"/>
        <v>0</v>
      </c>
      <c r="AE555" s="254">
        <f t="shared" si="70"/>
      </c>
    </row>
    <row r="556" spans="1:31" ht="13.5">
      <c r="A556" s="60">
        <v>531</v>
      </c>
      <c r="B556">
        <f>B555</f>
        <v>176</v>
      </c>
      <c r="C556" s="60">
        <f t="shared" si="69"/>
        <v>3</v>
      </c>
      <c r="D556" s="245">
        <f>VLOOKUP($B556,'参加申込一覧表(様式A-3)'!$B$68:$AK$267,D$24,FALSE)</f>
        <v>0</v>
      </c>
      <c r="E556" s="246">
        <f>IF(AE556="","",COUNTIF(AE$26:AE556,E$24))</f>
      </c>
      <c r="G556" s="73">
        <f>VLOOKUP($B556,'参加申込一覧表(様式A-3)'!$B$68:$AK$267,G$24,FALSE)</f>
        <v>0</v>
      </c>
      <c r="H556" s="60">
        <f t="shared" si="64"/>
      </c>
      <c r="I556" s="81">
        <f>VLOOKUP($B556,'参加申込一覧表(様式A-3)'!$B$68:$AK$267,I$24,FALSE)</f>
      </c>
      <c r="K556" s="73">
        <f>VLOOKUP($B556,'参加申込一覧表(様式A-3)'!$B$68:$AK$267,K$24,FALSE)</f>
        <v>0</v>
      </c>
      <c r="L556" s="81" t="str">
        <f>VLOOKUP($B556,'参加申込一覧表(様式A-3)'!$B$68:$AK$267,L$24,FALSE)</f>
        <v>・</v>
      </c>
      <c r="M556" s="81" t="str">
        <f>VLOOKUP($B556,'参加申込一覧表(様式A-3)'!$B$68:$AK$267,M$24,FALSE)</f>
        <v>・</v>
      </c>
      <c r="N556" s="81" t="str">
        <f>VLOOKUP($B556,'参加申込一覧表(様式A-3)'!$B$68:$AK$267,N$24,FALSE)</f>
        <v>・</v>
      </c>
      <c r="Q556" s="73">
        <f>VLOOKUP($B556,'参加申込一覧表(様式A-3)'!$B$68:$AK$267,Q$24,FALSE)</f>
      </c>
      <c r="R556" s="81" t="str">
        <f>VLOOKUP($B556,'参加申込一覧表(様式A-3)'!$B$68:$AK$267,R$24,FALSE)</f>
        <v>　</v>
      </c>
      <c r="S556" s="81" t="str">
        <f>VLOOKUP($B556,'参加申込一覧表(様式A-3)'!$B$68:$AK$267,S$24,FALSE)</f>
        <v>　</v>
      </c>
      <c r="U556" s="83">
        <f>'参加申込一覧表(様式A-3)'!J$60</f>
      </c>
      <c r="V556" s="60">
        <v>30</v>
      </c>
      <c r="W556" s="73">
        <f>VLOOKUP($B556,'参加申込一覧表(様式A-3)'!$B$68:$AK$267,W$24,FALSE)</f>
        <v>0</v>
      </c>
      <c r="X556" s="60">
        <f t="shared" si="65"/>
        <v>12</v>
      </c>
      <c r="Y556" s="60">
        <f t="shared" si="66"/>
      </c>
      <c r="AC556" s="60">
        <f t="shared" si="67"/>
        <v>0</v>
      </c>
      <c r="AD556" s="60">
        <f t="shared" si="68"/>
        <v>0</v>
      </c>
      <c r="AE556" s="254">
        <f t="shared" si="70"/>
      </c>
    </row>
    <row r="557" spans="1:31" ht="13.5">
      <c r="A557" s="60">
        <v>532</v>
      </c>
      <c r="B557">
        <f>B554+1</f>
        <v>177</v>
      </c>
      <c r="C557" s="60">
        <f t="shared" si="69"/>
        <v>1</v>
      </c>
      <c r="D557" s="245">
        <f>VLOOKUP($B557,'参加申込一覧表(様式A-3)'!$B$68:$AK$267,D$22,FALSE)</f>
        <v>0</v>
      </c>
      <c r="E557" s="246">
        <f>IF(AE557="","",COUNTIF(AE$26:AE557,E$24))</f>
      </c>
      <c r="G557" s="73">
        <f>VLOOKUP($B557,'参加申込一覧表(様式A-3)'!$B$68:$AK$267,G$22,FALSE)</f>
        <v>0</v>
      </c>
      <c r="H557" s="60">
        <f t="shared" si="64"/>
      </c>
      <c r="I557" s="81">
        <f>VLOOKUP($B557,'参加申込一覧表(様式A-3)'!$B$68:$AK$267,I$22,FALSE)</f>
      </c>
      <c r="K557" s="73">
        <f>VLOOKUP($B557,'参加申込一覧表(様式A-3)'!$B$68:$AK$267,K$22,FALSE)</f>
        <v>0</v>
      </c>
      <c r="L557" s="81" t="str">
        <f>VLOOKUP($B557,'参加申込一覧表(様式A-3)'!$B$68:$AK$267,L$22,FALSE)</f>
        <v>・</v>
      </c>
      <c r="M557" s="81" t="str">
        <f>VLOOKUP($B557,'参加申込一覧表(様式A-3)'!$B$68:$AK$267,M$22,FALSE)</f>
        <v>・</v>
      </c>
      <c r="N557" s="81" t="str">
        <f>VLOOKUP($B557,'参加申込一覧表(様式A-3)'!$B$68:$AK$267,N$22,FALSE)</f>
        <v>・</v>
      </c>
      <c r="Q557" s="73">
        <f>VLOOKUP($B557,'参加申込一覧表(様式A-3)'!$B$68:$AK$267,$Q$22,FALSE)</f>
      </c>
      <c r="R557" s="81" t="str">
        <f>VLOOKUP($B557,'参加申込一覧表(様式A-3)'!$B$68:$AK$267,R$22,FALSE)</f>
        <v>　</v>
      </c>
      <c r="S557" s="81" t="str">
        <f>VLOOKUP($B557,'参加申込一覧表(様式A-3)'!$B$68:$AK$267,S$22,FALSE)</f>
        <v>　</v>
      </c>
      <c r="U557" s="83">
        <f>'参加申込一覧表(様式A-3)'!J$60</f>
      </c>
      <c r="V557" s="60">
        <v>30</v>
      </c>
      <c r="W557" s="73">
        <f>VLOOKUP($B557,'参加申込一覧表(様式A-3)'!$B$68:$AK$267,W$22,FALSE)</f>
        <v>0</v>
      </c>
      <c r="X557" s="60">
        <f t="shared" si="65"/>
        <v>12</v>
      </c>
      <c r="Y557" s="60">
        <f t="shared" si="66"/>
      </c>
      <c r="AC557" s="60">
        <f t="shared" si="67"/>
        <v>0</v>
      </c>
      <c r="AD557" s="60">
        <f t="shared" si="68"/>
        <v>0</v>
      </c>
      <c r="AE557" s="254">
        <f t="shared" si="70"/>
      </c>
    </row>
    <row r="558" spans="1:31" ht="13.5">
      <c r="A558" s="60">
        <v>533</v>
      </c>
      <c r="B558">
        <f>B557</f>
        <v>177</v>
      </c>
      <c r="C558" s="60">
        <f t="shared" si="69"/>
        <v>2</v>
      </c>
      <c r="D558" s="245">
        <f>VLOOKUP($B558,'参加申込一覧表(様式A-3)'!$B$68:$AK$267,D$23,FALSE)</f>
        <v>0</v>
      </c>
      <c r="E558" s="246">
        <f>IF(AE558="","",COUNTIF(AE$26:AE558,E$24))</f>
      </c>
      <c r="G558" s="73">
        <f>VLOOKUP($B558,'参加申込一覧表(様式A-3)'!$B$68:$AK$267,G$23,FALSE)</f>
        <v>0</v>
      </c>
      <c r="H558" s="60">
        <f t="shared" si="64"/>
      </c>
      <c r="I558" s="81">
        <f>VLOOKUP($B558,'参加申込一覧表(様式A-3)'!$B$68:$AK$267,I$23,FALSE)</f>
      </c>
      <c r="K558" s="73">
        <f>VLOOKUP($B558,'参加申込一覧表(様式A-3)'!$B$68:$AK$267,K$23,FALSE)</f>
        <v>0</v>
      </c>
      <c r="L558" s="81" t="str">
        <f>VLOOKUP($B558,'参加申込一覧表(様式A-3)'!$B$68:$AK$267,L$23,FALSE)</f>
        <v>・</v>
      </c>
      <c r="M558" s="81" t="str">
        <f>VLOOKUP($B558,'参加申込一覧表(様式A-3)'!$B$68:$AK$267,M$23,FALSE)</f>
        <v>・</v>
      </c>
      <c r="N558" s="81" t="str">
        <f>VLOOKUP($B558,'参加申込一覧表(様式A-3)'!$B$68:$AK$267,N$23,FALSE)</f>
        <v>・</v>
      </c>
      <c r="Q558" s="73">
        <f>VLOOKUP($B558,'参加申込一覧表(様式A-3)'!$B$68:$AK$267,Q$23,FALSE)</f>
      </c>
      <c r="R558" s="81" t="str">
        <f>VLOOKUP($B558,'参加申込一覧表(様式A-3)'!$B$68:$AK$267,R$23,FALSE)</f>
        <v>　</v>
      </c>
      <c r="S558" s="81" t="str">
        <f>VLOOKUP($B558,'参加申込一覧表(様式A-3)'!$B$68:$AK$267,S$23,FALSE)</f>
        <v>　</v>
      </c>
      <c r="U558" s="83">
        <f>'参加申込一覧表(様式A-3)'!J$60</f>
      </c>
      <c r="V558" s="60">
        <v>30</v>
      </c>
      <c r="W558" s="73">
        <f>VLOOKUP($B558,'参加申込一覧表(様式A-3)'!$B$68:$AK$267,W$23,FALSE)</f>
        <v>0</v>
      </c>
      <c r="X558" s="60">
        <f t="shared" si="65"/>
        <v>12</v>
      </c>
      <c r="Y558" s="60">
        <f t="shared" si="66"/>
      </c>
      <c r="AC558" s="60">
        <f t="shared" si="67"/>
        <v>0</v>
      </c>
      <c r="AD558" s="60">
        <f t="shared" si="68"/>
        <v>0</v>
      </c>
      <c r="AE558" s="254">
        <f t="shared" si="70"/>
      </c>
    </row>
    <row r="559" spans="1:31" ht="13.5">
      <c r="A559" s="60">
        <v>534</v>
      </c>
      <c r="B559">
        <f>B558</f>
        <v>177</v>
      </c>
      <c r="C559" s="60">
        <f t="shared" si="69"/>
        <v>3</v>
      </c>
      <c r="D559" s="245">
        <f>VLOOKUP($B559,'参加申込一覧表(様式A-3)'!$B$68:$AK$267,D$24,FALSE)</f>
        <v>0</v>
      </c>
      <c r="E559" s="246">
        <f>IF(AE559="","",COUNTIF(AE$26:AE559,E$24))</f>
      </c>
      <c r="G559" s="73">
        <f>VLOOKUP($B559,'参加申込一覧表(様式A-3)'!$B$68:$AK$267,G$24,FALSE)</f>
        <v>0</v>
      </c>
      <c r="H559" s="60">
        <f t="shared" si="64"/>
      </c>
      <c r="I559" s="81">
        <f>VLOOKUP($B559,'参加申込一覧表(様式A-3)'!$B$68:$AK$267,I$24,FALSE)</f>
      </c>
      <c r="K559" s="73">
        <f>VLOOKUP($B559,'参加申込一覧表(様式A-3)'!$B$68:$AK$267,K$24,FALSE)</f>
        <v>0</v>
      </c>
      <c r="L559" s="81" t="str">
        <f>VLOOKUP($B559,'参加申込一覧表(様式A-3)'!$B$68:$AK$267,L$24,FALSE)</f>
        <v>・</v>
      </c>
      <c r="M559" s="81" t="str">
        <f>VLOOKUP($B559,'参加申込一覧表(様式A-3)'!$B$68:$AK$267,M$24,FALSE)</f>
        <v>・</v>
      </c>
      <c r="N559" s="81" t="str">
        <f>VLOOKUP($B559,'参加申込一覧表(様式A-3)'!$B$68:$AK$267,N$24,FALSE)</f>
        <v>・</v>
      </c>
      <c r="Q559" s="73">
        <f>VLOOKUP($B559,'参加申込一覧表(様式A-3)'!$B$68:$AK$267,Q$24,FALSE)</f>
      </c>
      <c r="R559" s="81" t="str">
        <f>VLOOKUP($B559,'参加申込一覧表(様式A-3)'!$B$68:$AK$267,R$24,FALSE)</f>
        <v>　</v>
      </c>
      <c r="S559" s="81" t="str">
        <f>VLOOKUP($B559,'参加申込一覧表(様式A-3)'!$B$68:$AK$267,S$24,FALSE)</f>
        <v>　</v>
      </c>
      <c r="U559" s="83">
        <f>'参加申込一覧表(様式A-3)'!J$60</f>
      </c>
      <c r="V559" s="60">
        <v>30</v>
      </c>
      <c r="W559" s="73">
        <f>VLOOKUP($B559,'参加申込一覧表(様式A-3)'!$B$68:$AK$267,W$24,FALSE)</f>
        <v>0</v>
      </c>
      <c r="X559" s="60">
        <f t="shared" si="65"/>
        <v>12</v>
      </c>
      <c r="Y559" s="60">
        <f t="shared" si="66"/>
      </c>
      <c r="AC559" s="60">
        <f t="shared" si="67"/>
        <v>0</v>
      </c>
      <c r="AD559" s="60">
        <f t="shared" si="68"/>
        <v>0</v>
      </c>
      <c r="AE559" s="254">
        <f t="shared" si="70"/>
      </c>
    </row>
    <row r="560" spans="1:31" ht="13.5">
      <c r="A560" s="60">
        <v>535</v>
      </c>
      <c r="B560">
        <f>B557+1</f>
        <v>178</v>
      </c>
      <c r="C560" s="60">
        <f t="shared" si="69"/>
        <v>1</v>
      </c>
      <c r="D560" s="245">
        <f>VLOOKUP($B560,'参加申込一覧表(様式A-3)'!$B$68:$AK$267,D$22,FALSE)</f>
        <v>0</v>
      </c>
      <c r="E560" s="246">
        <f>IF(AE560="","",COUNTIF(AE$26:AE560,E$24))</f>
      </c>
      <c r="G560" s="73">
        <f>VLOOKUP($B560,'参加申込一覧表(様式A-3)'!$B$68:$AK$267,G$22,FALSE)</f>
        <v>0</v>
      </c>
      <c r="H560" s="60">
        <f t="shared" si="64"/>
      </c>
      <c r="I560" s="81">
        <f>VLOOKUP($B560,'参加申込一覧表(様式A-3)'!$B$68:$AK$267,I$22,FALSE)</f>
      </c>
      <c r="K560" s="73">
        <f>VLOOKUP($B560,'参加申込一覧表(様式A-3)'!$B$68:$AK$267,K$22,FALSE)</f>
        <v>0</v>
      </c>
      <c r="L560" s="81" t="str">
        <f>VLOOKUP($B560,'参加申込一覧表(様式A-3)'!$B$68:$AK$267,L$22,FALSE)</f>
        <v>・</v>
      </c>
      <c r="M560" s="81" t="str">
        <f>VLOOKUP($B560,'参加申込一覧表(様式A-3)'!$B$68:$AK$267,M$22,FALSE)</f>
        <v>・</v>
      </c>
      <c r="N560" s="81" t="str">
        <f>VLOOKUP($B560,'参加申込一覧表(様式A-3)'!$B$68:$AK$267,N$22,FALSE)</f>
        <v>・</v>
      </c>
      <c r="Q560" s="73">
        <f>VLOOKUP($B560,'参加申込一覧表(様式A-3)'!$B$68:$AK$267,$Q$22,FALSE)</f>
      </c>
      <c r="R560" s="81" t="str">
        <f>VLOOKUP($B560,'参加申込一覧表(様式A-3)'!$B$68:$AK$267,R$22,FALSE)</f>
        <v>　</v>
      </c>
      <c r="S560" s="81" t="str">
        <f>VLOOKUP($B560,'参加申込一覧表(様式A-3)'!$B$68:$AK$267,S$22,FALSE)</f>
        <v>　</v>
      </c>
      <c r="U560" s="83">
        <f>'参加申込一覧表(様式A-3)'!J$60</f>
      </c>
      <c r="V560" s="60">
        <v>30</v>
      </c>
      <c r="W560" s="73">
        <f>VLOOKUP($B560,'参加申込一覧表(様式A-3)'!$B$68:$AK$267,W$22,FALSE)</f>
        <v>0</v>
      </c>
      <c r="X560" s="60">
        <f t="shared" si="65"/>
        <v>12</v>
      </c>
      <c r="Y560" s="60">
        <f t="shared" si="66"/>
      </c>
      <c r="AC560" s="60">
        <f t="shared" si="67"/>
        <v>0</v>
      </c>
      <c r="AD560" s="60">
        <f t="shared" si="68"/>
        <v>0</v>
      </c>
      <c r="AE560" s="254">
        <f t="shared" si="70"/>
      </c>
    </row>
    <row r="561" spans="1:31" ht="13.5">
      <c r="A561" s="60">
        <v>536</v>
      </c>
      <c r="B561">
        <f>B560</f>
        <v>178</v>
      </c>
      <c r="C561" s="60">
        <f t="shared" si="69"/>
        <v>2</v>
      </c>
      <c r="D561" s="245">
        <f>VLOOKUP($B561,'参加申込一覧表(様式A-3)'!$B$68:$AK$267,D$23,FALSE)</f>
        <v>0</v>
      </c>
      <c r="E561" s="246">
        <f>IF(AE561="","",COUNTIF(AE$26:AE561,E$24))</f>
      </c>
      <c r="G561" s="73">
        <f>VLOOKUP($B561,'参加申込一覧表(様式A-3)'!$B$68:$AK$267,G$23,FALSE)</f>
        <v>0</v>
      </c>
      <c r="H561" s="60">
        <f t="shared" si="64"/>
      </c>
      <c r="I561" s="81">
        <f>VLOOKUP($B561,'参加申込一覧表(様式A-3)'!$B$68:$AK$267,I$23,FALSE)</f>
      </c>
      <c r="K561" s="73">
        <f>VLOOKUP($B561,'参加申込一覧表(様式A-3)'!$B$68:$AK$267,K$23,FALSE)</f>
        <v>0</v>
      </c>
      <c r="L561" s="81" t="str">
        <f>VLOOKUP($B561,'参加申込一覧表(様式A-3)'!$B$68:$AK$267,L$23,FALSE)</f>
        <v>・</v>
      </c>
      <c r="M561" s="81" t="str">
        <f>VLOOKUP($B561,'参加申込一覧表(様式A-3)'!$B$68:$AK$267,M$23,FALSE)</f>
        <v>・</v>
      </c>
      <c r="N561" s="81" t="str">
        <f>VLOOKUP($B561,'参加申込一覧表(様式A-3)'!$B$68:$AK$267,N$23,FALSE)</f>
        <v>・</v>
      </c>
      <c r="Q561" s="73">
        <f>VLOOKUP($B561,'参加申込一覧表(様式A-3)'!$B$68:$AK$267,Q$23,FALSE)</f>
      </c>
      <c r="R561" s="81" t="str">
        <f>VLOOKUP($B561,'参加申込一覧表(様式A-3)'!$B$68:$AK$267,R$23,FALSE)</f>
        <v>　</v>
      </c>
      <c r="S561" s="81" t="str">
        <f>VLOOKUP($B561,'参加申込一覧表(様式A-3)'!$B$68:$AK$267,S$23,FALSE)</f>
        <v>　</v>
      </c>
      <c r="U561" s="83">
        <f>'参加申込一覧表(様式A-3)'!J$60</f>
      </c>
      <c r="V561" s="60">
        <v>30</v>
      </c>
      <c r="W561" s="73">
        <f>VLOOKUP($B561,'参加申込一覧表(様式A-3)'!$B$68:$AK$267,W$23,FALSE)</f>
        <v>0</v>
      </c>
      <c r="X561" s="60">
        <f t="shared" si="65"/>
        <v>12</v>
      </c>
      <c r="Y561" s="60">
        <f t="shared" si="66"/>
      </c>
      <c r="AC561" s="60">
        <f t="shared" si="67"/>
        <v>0</v>
      </c>
      <c r="AD561" s="60">
        <f t="shared" si="68"/>
        <v>0</v>
      </c>
      <c r="AE561" s="254">
        <f t="shared" si="70"/>
      </c>
    </row>
    <row r="562" spans="1:31" ht="13.5">
      <c r="A562" s="60">
        <v>537</v>
      </c>
      <c r="B562">
        <f>B561</f>
        <v>178</v>
      </c>
      <c r="C562" s="60">
        <f t="shared" si="69"/>
        <v>3</v>
      </c>
      <c r="D562" s="245">
        <f>VLOOKUP($B562,'参加申込一覧表(様式A-3)'!$B$68:$AK$267,D$24,FALSE)</f>
        <v>0</v>
      </c>
      <c r="E562" s="246">
        <f>IF(AE562="","",COUNTIF(AE$26:AE562,E$24))</f>
      </c>
      <c r="G562" s="73">
        <f>VLOOKUP($B562,'参加申込一覧表(様式A-3)'!$B$68:$AK$267,G$24,FALSE)</f>
        <v>0</v>
      </c>
      <c r="H562" s="60">
        <f t="shared" si="64"/>
      </c>
      <c r="I562" s="81">
        <f>VLOOKUP($B562,'参加申込一覧表(様式A-3)'!$B$68:$AK$267,I$24,FALSE)</f>
      </c>
      <c r="K562" s="73">
        <f>VLOOKUP($B562,'参加申込一覧表(様式A-3)'!$B$68:$AK$267,K$24,FALSE)</f>
        <v>0</v>
      </c>
      <c r="L562" s="81" t="str">
        <f>VLOOKUP($B562,'参加申込一覧表(様式A-3)'!$B$68:$AK$267,L$24,FALSE)</f>
        <v>・</v>
      </c>
      <c r="M562" s="81" t="str">
        <f>VLOOKUP($B562,'参加申込一覧表(様式A-3)'!$B$68:$AK$267,M$24,FALSE)</f>
        <v>・</v>
      </c>
      <c r="N562" s="81" t="str">
        <f>VLOOKUP($B562,'参加申込一覧表(様式A-3)'!$B$68:$AK$267,N$24,FALSE)</f>
        <v>・</v>
      </c>
      <c r="Q562" s="73">
        <f>VLOOKUP($B562,'参加申込一覧表(様式A-3)'!$B$68:$AK$267,Q$24,FALSE)</f>
      </c>
      <c r="R562" s="81" t="str">
        <f>VLOOKUP($B562,'参加申込一覧表(様式A-3)'!$B$68:$AK$267,R$24,FALSE)</f>
        <v>　</v>
      </c>
      <c r="S562" s="81" t="str">
        <f>VLOOKUP($B562,'参加申込一覧表(様式A-3)'!$B$68:$AK$267,S$24,FALSE)</f>
        <v>　</v>
      </c>
      <c r="U562" s="83">
        <f>'参加申込一覧表(様式A-3)'!J$60</f>
      </c>
      <c r="V562" s="60">
        <v>30</v>
      </c>
      <c r="W562" s="73">
        <f>VLOOKUP($B562,'参加申込一覧表(様式A-3)'!$B$68:$AK$267,W$24,FALSE)</f>
        <v>0</v>
      </c>
      <c r="X562" s="60">
        <f t="shared" si="65"/>
        <v>12</v>
      </c>
      <c r="Y562" s="60">
        <f t="shared" si="66"/>
      </c>
      <c r="AC562" s="60">
        <f t="shared" si="67"/>
        <v>0</v>
      </c>
      <c r="AD562" s="60">
        <f t="shared" si="68"/>
        <v>0</v>
      </c>
      <c r="AE562" s="254">
        <f t="shared" si="70"/>
      </c>
    </row>
    <row r="563" spans="1:31" ht="13.5">
      <c r="A563" s="60">
        <v>538</v>
      </c>
      <c r="B563">
        <f>B560+1</f>
        <v>179</v>
      </c>
      <c r="C563" s="60">
        <f t="shared" si="69"/>
        <v>1</v>
      </c>
      <c r="D563" s="245">
        <f>VLOOKUP($B563,'参加申込一覧表(様式A-3)'!$B$68:$AK$267,D$22,FALSE)</f>
        <v>0</v>
      </c>
      <c r="E563" s="246">
        <f>IF(AE563="","",COUNTIF(AE$26:AE563,E$24))</f>
      </c>
      <c r="G563" s="73">
        <f>VLOOKUP($B563,'参加申込一覧表(様式A-3)'!$B$68:$AK$267,G$22,FALSE)</f>
        <v>0</v>
      </c>
      <c r="H563" s="60">
        <f t="shared" si="64"/>
      </c>
      <c r="I563" s="81">
        <f>VLOOKUP($B563,'参加申込一覧表(様式A-3)'!$B$68:$AK$267,I$22,FALSE)</f>
      </c>
      <c r="K563" s="73">
        <f>VLOOKUP($B563,'参加申込一覧表(様式A-3)'!$B$68:$AK$267,K$22,FALSE)</f>
        <v>0</v>
      </c>
      <c r="L563" s="81" t="str">
        <f>VLOOKUP($B563,'参加申込一覧表(様式A-3)'!$B$68:$AK$267,L$22,FALSE)</f>
        <v>・</v>
      </c>
      <c r="M563" s="81" t="str">
        <f>VLOOKUP($B563,'参加申込一覧表(様式A-3)'!$B$68:$AK$267,M$22,FALSE)</f>
        <v>・</v>
      </c>
      <c r="N563" s="81" t="str">
        <f>VLOOKUP($B563,'参加申込一覧表(様式A-3)'!$B$68:$AK$267,N$22,FALSE)</f>
        <v>・</v>
      </c>
      <c r="Q563" s="73">
        <f>VLOOKUP($B563,'参加申込一覧表(様式A-3)'!$B$68:$AK$267,$Q$22,FALSE)</f>
      </c>
      <c r="R563" s="81" t="str">
        <f>VLOOKUP($B563,'参加申込一覧表(様式A-3)'!$B$68:$AK$267,R$22,FALSE)</f>
        <v>　</v>
      </c>
      <c r="S563" s="81" t="str">
        <f>VLOOKUP($B563,'参加申込一覧表(様式A-3)'!$B$68:$AK$267,S$22,FALSE)</f>
        <v>　</v>
      </c>
      <c r="U563" s="83">
        <f>'参加申込一覧表(様式A-3)'!J$60</f>
      </c>
      <c r="V563" s="60">
        <v>30</v>
      </c>
      <c r="W563" s="73">
        <f>VLOOKUP($B563,'参加申込一覧表(様式A-3)'!$B$68:$AK$267,W$22,FALSE)</f>
        <v>0</v>
      </c>
      <c r="X563" s="60">
        <f t="shared" si="65"/>
        <v>12</v>
      </c>
      <c r="Y563" s="60">
        <f t="shared" si="66"/>
      </c>
      <c r="AC563" s="60">
        <f t="shared" si="67"/>
        <v>0</v>
      </c>
      <c r="AD563" s="60">
        <f t="shared" si="68"/>
        <v>0</v>
      </c>
      <c r="AE563" s="254">
        <f t="shared" si="70"/>
      </c>
    </row>
    <row r="564" spans="1:31" ht="13.5">
      <c r="A564" s="60">
        <v>539</v>
      </c>
      <c r="B564">
        <f>B563</f>
        <v>179</v>
      </c>
      <c r="C564" s="60">
        <f t="shared" si="69"/>
        <v>2</v>
      </c>
      <c r="D564" s="245">
        <f>VLOOKUP($B564,'参加申込一覧表(様式A-3)'!$B$68:$AK$267,D$23,FALSE)</f>
        <v>0</v>
      </c>
      <c r="E564" s="246">
        <f>IF(AE564="","",COUNTIF(AE$26:AE564,E$24))</f>
      </c>
      <c r="G564" s="73">
        <f>VLOOKUP($B564,'参加申込一覧表(様式A-3)'!$B$68:$AK$267,G$23,FALSE)</f>
        <v>0</v>
      </c>
      <c r="H564" s="60">
        <f t="shared" si="64"/>
      </c>
      <c r="I564" s="81">
        <f>VLOOKUP($B564,'参加申込一覧表(様式A-3)'!$B$68:$AK$267,I$23,FALSE)</f>
      </c>
      <c r="K564" s="73">
        <f>VLOOKUP($B564,'参加申込一覧表(様式A-3)'!$B$68:$AK$267,K$23,FALSE)</f>
        <v>0</v>
      </c>
      <c r="L564" s="81" t="str">
        <f>VLOOKUP($B564,'参加申込一覧表(様式A-3)'!$B$68:$AK$267,L$23,FALSE)</f>
        <v>・</v>
      </c>
      <c r="M564" s="81" t="str">
        <f>VLOOKUP($B564,'参加申込一覧表(様式A-3)'!$B$68:$AK$267,M$23,FALSE)</f>
        <v>・</v>
      </c>
      <c r="N564" s="81" t="str">
        <f>VLOOKUP($B564,'参加申込一覧表(様式A-3)'!$B$68:$AK$267,N$23,FALSE)</f>
        <v>・</v>
      </c>
      <c r="Q564" s="73">
        <f>VLOOKUP($B564,'参加申込一覧表(様式A-3)'!$B$68:$AK$267,Q$23,FALSE)</f>
      </c>
      <c r="R564" s="81" t="str">
        <f>VLOOKUP($B564,'参加申込一覧表(様式A-3)'!$B$68:$AK$267,R$23,FALSE)</f>
        <v>　</v>
      </c>
      <c r="S564" s="81" t="str">
        <f>VLOOKUP($B564,'参加申込一覧表(様式A-3)'!$B$68:$AK$267,S$23,FALSE)</f>
        <v>　</v>
      </c>
      <c r="U564" s="83">
        <f>'参加申込一覧表(様式A-3)'!J$60</f>
      </c>
      <c r="V564" s="60">
        <v>30</v>
      </c>
      <c r="W564" s="73">
        <f>VLOOKUP($B564,'参加申込一覧表(様式A-3)'!$B$68:$AK$267,W$23,FALSE)</f>
        <v>0</v>
      </c>
      <c r="X564" s="60">
        <f t="shared" si="65"/>
        <v>12</v>
      </c>
      <c r="Y564" s="60">
        <f t="shared" si="66"/>
      </c>
      <c r="AC564" s="60">
        <f t="shared" si="67"/>
        <v>0</v>
      </c>
      <c r="AD564" s="60">
        <f t="shared" si="68"/>
        <v>0</v>
      </c>
      <c r="AE564" s="254">
        <f t="shared" si="70"/>
      </c>
    </row>
    <row r="565" spans="1:31" ht="13.5">
      <c r="A565" s="60">
        <v>540</v>
      </c>
      <c r="B565">
        <f>B562+1</f>
        <v>179</v>
      </c>
      <c r="C565" s="60">
        <f t="shared" si="69"/>
        <v>3</v>
      </c>
      <c r="D565" s="245">
        <f>VLOOKUP($B565,'参加申込一覧表(様式A-3)'!$B$68:$AK$267,D$24,FALSE)</f>
        <v>0</v>
      </c>
      <c r="E565" s="246">
        <f>IF(AE565="","",COUNTIF(AE$26:AE565,E$24))</f>
      </c>
      <c r="G565" s="73">
        <f>VLOOKUP($B565,'参加申込一覧表(様式A-3)'!$B$68:$AK$267,G$24,FALSE)</f>
        <v>0</v>
      </c>
      <c r="H565" s="60">
        <f t="shared" si="64"/>
      </c>
      <c r="I565" s="81">
        <f>VLOOKUP($B565,'参加申込一覧表(様式A-3)'!$B$68:$AK$267,I$24,FALSE)</f>
      </c>
      <c r="K565" s="73">
        <f>VLOOKUP($B565,'参加申込一覧表(様式A-3)'!$B$68:$AK$267,K$24,FALSE)</f>
        <v>0</v>
      </c>
      <c r="L565" s="81" t="str">
        <f>VLOOKUP($B565,'参加申込一覧表(様式A-3)'!$B$68:$AK$267,L$24,FALSE)</f>
        <v>・</v>
      </c>
      <c r="M565" s="81" t="str">
        <f>VLOOKUP($B565,'参加申込一覧表(様式A-3)'!$B$68:$AK$267,M$24,FALSE)</f>
        <v>・</v>
      </c>
      <c r="N565" s="81" t="str">
        <f>VLOOKUP($B565,'参加申込一覧表(様式A-3)'!$B$68:$AK$267,N$24,FALSE)</f>
        <v>・</v>
      </c>
      <c r="Q565" s="73">
        <f>VLOOKUP($B565,'参加申込一覧表(様式A-3)'!$B$68:$AK$267,Q$24,FALSE)</f>
      </c>
      <c r="R565" s="81" t="str">
        <f>VLOOKUP($B565,'参加申込一覧表(様式A-3)'!$B$68:$AK$267,R$24,FALSE)</f>
        <v>　</v>
      </c>
      <c r="S565" s="81" t="str">
        <f>VLOOKUP($B565,'参加申込一覧表(様式A-3)'!$B$68:$AK$267,S$24,FALSE)</f>
        <v>　</v>
      </c>
      <c r="U565" s="83">
        <f>'参加申込一覧表(様式A-3)'!J$60</f>
      </c>
      <c r="V565" s="60">
        <v>30</v>
      </c>
      <c r="W565" s="73">
        <f>VLOOKUP($B565,'参加申込一覧表(様式A-3)'!$B$68:$AK$267,W$24,FALSE)</f>
        <v>0</v>
      </c>
      <c r="X565" s="60">
        <f t="shared" si="65"/>
        <v>12</v>
      </c>
      <c r="Y565" s="60">
        <f t="shared" si="66"/>
      </c>
      <c r="AC565" s="60">
        <f t="shared" si="67"/>
        <v>0</v>
      </c>
      <c r="AD565" s="60">
        <f t="shared" si="68"/>
        <v>0</v>
      </c>
      <c r="AE565" s="254">
        <f t="shared" si="70"/>
      </c>
    </row>
    <row r="566" spans="1:31" ht="13.5">
      <c r="A566" s="60">
        <v>541</v>
      </c>
      <c r="B566">
        <f>B565</f>
        <v>179</v>
      </c>
      <c r="C566" s="60">
        <f t="shared" si="69"/>
        <v>1</v>
      </c>
      <c r="D566" s="245">
        <f>VLOOKUP($B566,'参加申込一覧表(様式A-3)'!$B$68:$AK$267,D$22,FALSE)</f>
        <v>0</v>
      </c>
      <c r="E566" s="246">
        <f>IF(AE566="","",COUNTIF(AE$26:AE566,E$24))</f>
      </c>
      <c r="G566" s="73">
        <f>VLOOKUP($B566,'参加申込一覧表(様式A-3)'!$B$68:$AK$267,G$22,FALSE)</f>
        <v>0</v>
      </c>
      <c r="H566" s="60">
        <f t="shared" si="64"/>
      </c>
      <c r="I566" s="81">
        <f>VLOOKUP($B566,'参加申込一覧表(様式A-3)'!$B$68:$AK$267,I$22,FALSE)</f>
      </c>
      <c r="K566" s="73">
        <f>VLOOKUP($B566,'参加申込一覧表(様式A-3)'!$B$68:$AK$267,K$22,FALSE)</f>
        <v>0</v>
      </c>
      <c r="L566" s="81" t="str">
        <f>VLOOKUP($B566,'参加申込一覧表(様式A-3)'!$B$68:$AK$267,L$22,FALSE)</f>
        <v>・</v>
      </c>
      <c r="M566" s="81" t="str">
        <f>VLOOKUP($B566,'参加申込一覧表(様式A-3)'!$B$68:$AK$267,M$22,FALSE)</f>
        <v>・</v>
      </c>
      <c r="N566" s="81" t="str">
        <f>VLOOKUP($B566,'参加申込一覧表(様式A-3)'!$B$68:$AK$267,N$22,FALSE)</f>
        <v>・</v>
      </c>
      <c r="Q566" s="73">
        <f>VLOOKUP($B566,'参加申込一覧表(様式A-3)'!$B$68:$AK$267,$Q$22,FALSE)</f>
      </c>
      <c r="R566" s="81" t="str">
        <f>VLOOKUP($B566,'参加申込一覧表(様式A-3)'!$B$68:$AK$267,R$22,FALSE)</f>
        <v>　</v>
      </c>
      <c r="S566" s="81" t="str">
        <f>VLOOKUP($B566,'参加申込一覧表(様式A-3)'!$B$68:$AK$267,S$22,FALSE)</f>
        <v>　</v>
      </c>
      <c r="U566" s="83">
        <f>'参加申込一覧表(様式A-3)'!J$60</f>
      </c>
      <c r="V566" s="60">
        <v>30</v>
      </c>
      <c r="W566" s="73">
        <f>VLOOKUP($B566,'参加申込一覧表(様式A-3)'!$B$68:$AK$267,W$22,FALSE)</f>
        <v>0</v>
      </c>
      <c r="X566" s="60">
        <f t="shared" si="65"/>
        <v>12</v>
      </c>
      <c r="Y566" s="60">
        <f t="shared" si="66"/>
      </c>
      <c r="AC566" s="60">
        <f t="shared" si="67"/>
        <v>0</v>
      </c>
      <c r="AD566" s="60">
        <f t="shared" si="68"/>
        <v>0</v>
      </c>
      <c r="AE566" s="254">
        <f t="shared" si="70"/>
      </c>
    </row>
    <row r="567" spans="1:31" ht="13.5">
      <c r="A567" s="60">
        <v>542</v>
      </c>
      <c r="B567">
        <f>B566</f>
        <v>179</v>
      </c>
      <c r="C567" s="60">
        <f t="shared" si="69"/>
        <v>2</v>
      </c>
      <c r="D567" s="245">
        <f>VLOOKUP($B567,'参加申込一覧表(様式A-3)'!$B$68:$AK$267,D$23,FALSE)</f>
        <v>0</v>
      </c>
      <c r="E567" s="246">
        <f>IF(AE567="","",COUNTIF(AE$26:AE567,E$24))</f>
      </c>
      <c r="G567" s="73">
        <f>VLOOKUP($B567,'参加申込一覧表(様式A-3)'!$B$68:$AK$267,G$23,FALSE)</f>
        <v>0</v>
      </c>
      <c r="H567" s="60">
        <f t="shared" si="64"/>
      </c>
      <c r="I567" s="81">
        <f>VLOOKUP($B567,'参加申込一覧表(様式A-3)'!$B$68:$AK$267,I$23,FALSE)</f>
      </c>
      <c r="K567" s="73">
        <f>VLOOKUP($B567,'参加申込一覧表(様式A-3)'!$B$68:$AK$267,K$23,FALSE)</f>
        <v>0</v>
      </c>
      <c r="L567" s="81" t="str">
        <f>VLOOKUP($B567,'参加申込一覧表(様式A-3)'!$B$68:$AK$267,L$23,FALSE)</f>
        <v>・</v>
      </c>
      <c r="M567" s="81" t="str">
        <f>VLOOKUP($B567,'参加申込一覧表(様式A-3)'!$B$68:$AK$267,M$23,FALSE)</f>
        <v>・</v>
      </c>
      <c r="N567" s="81" t="str">
        <f>VLOOKUP($B567,'参加申込一覧表(様式A-3)'!$B$68:$AK$267,N$23,FALSE)</f>
        <v>・</v>
      </c>
      <c r="Q567" s="73">
        <f>VLOOKUP($B567,'参加申込一覧表(様式A-3)'!$B$68:$AK$267,Q$23,FALSE)</f>
      </c>
      <c r="R567" s="81" t="str">
        <f>VLOOKUP($B567,'参加申込一覧表(様式A-3)'!$B$68:$AK$267,R$23,FALSE)</f>
        <v>　</v>
      </c>
      <c r="S567" s="81" t="str">
        <f>VLOOKUP($B567,'参加申込一覧表(様式A-3)'!$B$68:$AK$267,S$23,FALSE)</f>
        <v>　</v>
      </c>
      <c r="U567" s="83">
        <f>'参加申込一覧表(様式A-3)'!J$60</f>
      </c>
      <c r="V567" s="60">
        <v>30</v>
      </c>
      <c r="W567" s="73">
        <f>VLOOKUP($B567,'参加申込一覧表(様式A-3)'!$B$68:$AK$267,W$23,FALSE)</f>
        <v>0</v>
      </c>
      <c r="X567" s="60">
        <f t="shared" si="65"/>
        <v>12</v>
      </c>
      <c r="Y567" s="60">
        <f t="shared" si="66"/>
      </c>
      <c r="AC567" s="60">
        <f t="shared" si="67"/>
        <v>0</v>
      </c>
      <c r="AD567" s="60">
        <f t="shared" si="68"/>
        <v>0</v>
      </c>
      <c r="AE567" s="254">
        <f t="shared" si="70"/>
      </c>
    </row>
    <row r="568" spans="1:31" ht="13.5">
      <c r="A568" s="60">
        <v>543</v>
      </c>
      <c r="B568">
        <f>B565+1</f>
        <v>180</v>
      </c>
      <c r="C568" s="60">
        <f t="shared" si="69"/>
        <v>3</v>
      </c>
      <c r="D568" s="245">
        <f>VLOOKUP($B568,'参加申込一覧表(様式A-3)'!$B$68:$AK$267,D$24,FALSE)</f>
        <v>0</v>
      </c>
      <c r="E568" s="246">
        <f>IF(AE568="","",COUNTIF(AE$26:AE568,E$24))</f>
      </c>
      <c r="G568" s="73">
        <f>VLOOKUP($B568,'参加申込一覧表(様式A-3)'!$B$68:$AK$267,G$24,FALSE)</f>
        <v>0</v>
      </c>
      <c r="H568" s="60">
        <f t="shared" si="64"/>
      </c>
      <c r="I568" s="81">
        <f>VLOOKUP($B568,'参加申込一覧表(様式A-3)'!$B$68:$AK$267,I$24,FALSE)</f>
      </c>
      <c r="K568" s="73">
        <f>VLOOKUP($B568,'参加申込一覧表(様式A-3)'!$B$68:$AK$267,K$24,FALSE)</f>
        <v>0</v>
      </c>
      <c r="L568" s="81" t="str">
        <f>VLOOKUP($B568,'参加申込一覧表(様式A-3)'!$B$68:$AK$267,L$24,FALSE)</f>
        <v>・</v>
      </c>
      <c r="M568" s="81" t="str">
        <f>VLOOKUP($B568,'参加申込一覧表(様式A-3)'!$B$68:$AK$267,M$24,FALSE)</f>
        <v>・</v>
      </c>
      <c r="N568" s="81" t="str">
        <f>VLOOKUP($B568,'参加申込一覧表(様式A-3)'!$B$68:$AK$267,N$24,FALSE)</f>
        <v>・</v>
      </c>
      <c r="Q568" s="73">
        <f>VLOOKUP($B568,'参加申込一覧表(様式A-3)'!$B$68:$AK$267,Q$24,FALSE)</f>
      </c>
      <c r="R568" s="81" t="str">
        <f>VLOOKUP($B568,'参加申込一覧表(様式A-3)'!$B$68:$AK$267,R$24,FALSE)</f>
        <v>　</v>
      </c>
      <c r="S568" s="81" t="str">
        <f>VLOOKUP($B568,'参加申込一覧表(様式A-3)'!$B$68:$AK$267,S$24,FALSE)</f>
        <v>　</v>
      </c>
      <c r="U568" s="83">
        <f>'参加申込一覧表(様式A-3)'!J$60</f>
      </c>
      <c r="V568" s="60">
        <v>30</v>
      </c>
      <c r="W568" s="73">
        <f>VLOOKUP($B568,'参加申込一覧表(様式A-3)'!$B$68:$AK$267,W$24,FALSE)</f>
        <v>0</v>
      </c>
      <c r="X568" s="60">
        <f t="shared" si="65"/>
        <v>12</v>
      </c>
      <c r="Y568" s="60">
        <f t="shared" si="66"/>
      </c>
      <c r="AC568" s="60">
        <f t="shared" si="67"/>
        <v>0</v>
      </c>
      <c r="AD568" s="60">
        <f t="shared" si="68"/>
        <v>0</v>
      </c>
      <c r="AE568" s="254">
        <f t="shared" si="70"/>
      </c>
    </row>
    <row r="569" spans="1:31" ht="13.5">
      <c r="A569" s="60">
        <v>544</v>
      </c>
      <c r="B569">
        <f>B568</f>
        <v>180</v>
      </c>
      <c r="C569" s="60">
        <f t="shared" si="69"/>
        <v>1</v>
      </c>
      <c r="D569" s="245">
        <f>VLOOKUP($B569,'参加申込一覧表(様式A-3)'!$B$68:$AK$267,D$22,FALSE)</f>
        <v>0</v>
      </c>
      <c r="E569" s="246">
        <f>IF(AE569="","",COUNTIF(AE$26:AE569,E$24))</f>
      </c>
      <c r="G569" s="73">
        <f>VLOOKUP($B569,'参加申込一覧表(様式A-3)'!$B$68:$AK$267,G$22,FALSE)</f>
        <v>0</v>
      </c>
      <c r="H569" s="60">
        <f t="shared" si="64"/>
      </c>
      <c r="I569" s="81">
        <f>VLOOKUP($B569,'参加申込一覧表(様式A-3)'!$B$68:$AK$267,I$22,FALSE)</f>
      </c>
      <c r="K569" s="73">
        <f>VLOOKUP($B569,'参加申込一覧表(様式A-3)'!$B$68:$AK$267,K$22,FALSE)</f>
        <v>0</v>
      </c>
      <c r="L569" s="81" t="str">
        <f>VLOOKUP($B569,'参加申込一覧表(様式A-3)'!$B$68:$AK$267,L$22,FALSE)</f>
        <v>・</v>
      </c>
      <c r="M569" s="81" t="str">
        <f>VLOOKUP($B569,'参加申込一覧表(様式A-3)'!$B$68:$AK$267,M$22,FALSE)</f>
        <v>・</v>
      </c>
      <c r="N569" s="81" t="str">
        <f>VLOOKUP($B569,'参加申込一覧表(様式A-3)'!$B$68:$AK$267,N$22,FALSE)</f>
        <v>・</v>
      </c>
      <c r="Q569" s="73">
        <f>VLOOKUP($B569,'参加申込一覧表(様式A-3)'!$B$68:$AK$267,$Q$22,FALSE)</f>
      </c>
      <c r="R569" s="81" t="str">
        <f>VLOOKUP($B569,'参加申込一覧表(様式A-3)'!$B$68:$AK$267,R$22,FALSE)</f>
        <v>　</v>
      </c>
      <c r="S569" s="81" t="str">
        <f>VLOOKUP($B569,'参加申込一覧表(様式A-3)'!$B$68:$AK$267,S$22,FALSE)</f>
        <v>　</v>
      </c>
      <c r="U569" s="83">
        <f>'参加申込一覧表(様式A-3)'!J$60</f>
      </c>
      <c r="V569" s="60">
        <v>30</v>
      </c>
      <c r="W569" s="73">
        <f>VLOOKUP($B569,'参加申込一覧表(様式A-3)'!$B$68:$AK$267,W$22,FALSE)</f>
        <v>0</v>
      </c>
      <c r="X569" s="60">
        <f t="shared" si="65"/>
        <v>12</v>
      </c>
      <c r="Y569" s="60">
        <f t="shared" si="66"/>
      </c>
      <c r="AC569" s="60">
        <f t="shared" si="67"/>
        <v>0</v>
      </c>
      <c r="AD569" s="60">
        <f t="shared" si="68"/>
        <v>0</v>
      </c>
      <c r="AE569" s="254">
        <f t="shared" si="70"/>
      </c>
    </row>
    <row r="570" spans="1:31" ht="13.5">
      <c r="A570" s="60">
        <v>545</v>
      </c>
      <c r="B570">
        <f>B569</f>
        <v>180</v>
      </c>
      <c r="C570" s="60">
        <f t="shared" si="69"/>
        <v>2</v>
      </c>
      <c r="D570" s="245">
        <f>VLOOKUP($B570,'参加申込一覧表(様式A-3)'!$B$68:$AK$267,D$23,FALSE)</f>
        <v>0</v>
      </c>
      <c r="E570" s="246">
        <f>IF(AE570="","",COUNTIF(AE$26:AE570,E$24))</f>
      </c>
      <c r="G570" s="73">
        <f>VLOOKUP($B570,'参加申込一覧表(様式A-3)'!$B$68:$AK$267,G$23,FALSE)</f>
        <v>0</v>
      </c>
      <c r="H570" s="60">
        <f t="shared" si="64"/>
      </c>
      <c r="I570" s="81">
        <f>VLOOKUP($B570,'参加申込一覧表(様式A-3)'!$B$68:$AK$267,I$23,FALSE)</f>
      </c>
      <c r="K570" s="73">
        <f>VLOOKUP($B570,'参加申込一覧表(様式A-3)'!$B$68:$AK$267,K$23,FALSE)</f>
        <v>0</v>
      </c>
      <c r="L570" s="81" t="str">
        <f>VLOOKUP($B570,'参加申込一覧表(様式A-3)'!$B$68:$AK$267,L$23,FALSE)</f>
        <v>・</v>
      </c>
      <c r="M570" s="81" t="str">
        <f>VLOOKUP($B570,'参加申込一覧表(様式A-3)'!$B$68:$AK$267,M$23,FALSE)</f>
        <v>・</v>
      </c>
      <c r="N570" s="81" t="str">
        <f>VLOOKUP($B570,'参加申込一覧表(様式A-3)'!$B$68:$AK$267,N$23,FALSE)</f>
        <v>・</v>
      </c>
      <c r="Q570" s="73">
        <f>VLOOKUP($B570,'参加申込一覧表(様式A-3)'!$B$68:$AK$267,Q$23,FALSE)</f>
      </c>
      <c r="R570" s="81" t="str">
        <f>VLOOKUP($B570,'参加申込一覧表(様式A-3)'!$B$68:$AK$267,R$23,FALSE)</f>
        <v>　</v>
      </c>
      <c r="S570" s="81" t="str">
        <f>VLOOKUP($B570,'参加申込一覧表(様式A-3)'!$B$68:$AK$267,S$23,FALSE)</f>
        <v>　</v>
      </c>
      <c r="U570" s="83">
        <f>'参加申込一覧表(様式A-3)'!J$60</f>
      </c>
      <c r="V570" s="60">
        <v>30</v>
      </c>
      <c r="W570" s="73">
        <f>VLOOKUP($B570,'参加申込一覧表(様式A-3)'!$B$68:$AK$267,W$23,FALSE)</f>
        <v>0</v>
      </c>
      <c r="X570" s="60">
        <f t="shared" si="65"/>
        <v>12</v>
      </c>
      <c r="Y570" s="60">
        <f t="shared" si="66"/>
      </c>
      <c r="AC570" s="60">
        <f t="shared" si="67"/>
        <v>0</v>
      </c>
      <c r="AD570" s="60">
        <f t="shared" si="68"/>
        <v>0</v>
      </c>
      <c r="AE570" s="254">
        <f t="shared" si="70"/>
      </c>
    </row>
    <row r="571" spans="1:31" ht="13.5">
      <c r="A571" s="60">
        <v>546</v>
      </c>
      <c r="B571">
        <f>B568+1</f>
        <v>181</v>
      </c>
      <c r="C571" s="60">
        <f t="shared" si="69"/>
        <v>3</v>
      </c>
      <c r="D571" s="245">
        <f>VLOOKUP($B571,'参加申込一覧表(様式A-3)'!$B$68:$AK$267,D$24,FALSE)</f>
        <v>0</v>
      </c>
      <c r="E571" s="246">
        <f>IF(AE571="","",COUNTIF(AE$26:AE571,E$24))</f>
      </c>
      <c r="G571" s="73">
        <f>VLOOKUP($B571,'参加申込一覧表(様式A-3)'!$B$68:$AK$267,G$24,FALSE)</f>
        <v>0</v>
      </c>
      <c r="H571" s="60">
        <f t="shared" si="64"/>
      </c>
      <c r="I571" s="81">
        <f>VLOOKUP($B571,'参加申込一覧表(様式A-3)'!$B$68:$AK$267,I$24,FALSE)</f>
      </c>
      <c r="K571" s="73">
        <f>VLOOKUP($B571,'参加申込一覧表(様式A-3)'!$B$68:$AK$267,K$24,FALSE)</f>
        <v>0</v>
      </c>
      <c r="L571" s="81" t="str">
        <f>VLOOKUP($B571,'参加申込一覧表(様式A-3)'!$B$68:$AK$267,L$24,FALSE)</f>
        <v>・</v>
      </c>
      <c r="M571" s="81" t="str">
        <f>VLOOKUP($B571,'参加申込一覧表(様式A-3)'!$B$68:$AK$267,M$24,FALSE)</f>
        <v>・</v>
      </c>
      <c r="N571" s="81" t="str">
        <f>VLOOKUP($B571,'参加申込一覧表(様式A-3)'!$B$68:$AK$267,N$24,FALSE)</f>
        <v>・</v>
      </c>
      <c r="Q571" s="73">
        <f>VLOOKUP($B571,'参加申込一覧表(様式A-3)'!$B$68:$AK$267,Q$24,FALSE)</f>
      </c>
      <c r="R571" s="81" t="str">
        <f>VLOOKUP($B571,'参加申込一覧表(様式A-3)'!$B$68:$AK$267,R$24,FALSE)</f>
        <v>　</v>
      </c>
      <c r="S571" s="81" t="str">
        <f>VLOOKUP($B571,'参加申込一覧表(様式A-3)'!$B$68:$AK$267,S$24,FALSE)</f>
        <v>　</v>
      </c>
      <c r="U571" s="83">
        <f>'参加申込一覧表(様式A-3)'!J$60</f>
      </c>
      <c r="V571" s="60">
        <v>30</v>
      </c>
      <c r="W571" s="73">
        <f>VLOOKUP($B571,'参加申込一覧表(様式A-3)'!$B$68:$AK$267,W$24,FALSE)</f>
        <v>0</v>
      </c>
      <c r="X571" s="60">
        <f t="shared" si="65"/>
        <v>12</v>
      </c>
      <c r="Y571" s="60">
        <f t="shared" si="66"/>
      </c>
      <c r="AC571" s="60">
        <f t="shared" si="67"/>
        <v>0</v>
      </c>
      <c r="AD571" s="60">
        <f t="shared" si="68"/>
        <v>0</v>
      </c>
      <c r="AE571" s="254">
        <f t="shared" si="70"/>
      </c>
    </row>
    <row r="572" spans="1:31" ht="13.5">
      <c r="A572" s="60">
        <v>547</v>
      </c>
      <c r="B572">
        <f>B571</f>
        <v>181</v>
      </c>
      <c r="C572" s="60">
        <f t="shared" si="69"/>
        <v>1</v>
      </c>
      <c r="D572" s="245">
        <f>VLOOKUP($B572,'参加申込一覧表(様式A-3)'!$B$68:$AK$267,D$22,FALSE)</f>
        <v>0</v>
      </c>
      <c r="E572" s="246">
        <f>IF(AE572="","",COUNTIF(AE$26:AE572,E$24))</f>
      </c>
      <c r="G572" s="73">
        <f>VLOOKUP($B572,'参加申込一覧表(様式A-3)'!$B$68:$AK$267,G$22,FALSE)</f>
        <v>0</v>
      </c>
      <c r="H572" s="60">
        <f t="shared" si="64"/>
      </c>
      <c r="I572" s="81">
        <f>VLOOKUP($B572,'参加申込一覧表(様式A-3)'!$B$68:$AK$267,I$22,FALSE)</f>
      </c>
      <c r="K572" s="73">
        <f>VLOOKUP($B572,'参加申込一覧表(様式A-3)'!$B$68:$AK$267,K$22,FALSE)</f>
        <v>0</v>
      </c>
      <c r="L572" s="81" t="str">
        <f>VLOOKUP($B572,'参加申込一覧表(様式A-3)'!$B$68:$AK$267,L$22,FALSE)</f>
        <v>・</v>
      </c>
      <c r="M572" s="81" t="str">
        <f>VLOOKUP($B572,'参加申込一覧表(様式A-3)'!$B$68:$AK$267,M$22,FALSE)</f>
        <v>・</v>
      </c>
      <c r="N572" s="81" t="str">
        <f>VLOOKUP($B572,'参加申込一覧表(様式A-3)'!$B$68:$AK$267,N$22,FALSE)</f>
        <v>・</v>
      </c>
      <c r="Q572" s="73">
        <f>VLOOKUP($B572,'参加申込一覧表(様式A-3)'!$B$68:$AK$267,$Q$22,FALSE)</f>
      </c>
      <c r="R572" s="81" t="str">
        <f>VLOOKUP($B572,'参加申込一覧表(様式A-3)'!$B$68:$AK$267,R$22,FALSE)</f>
        <v>　</v>
      </c>
      <c r="S572" s="81" t="str">
        <f>VLOOKUP($B572,'参加申込一覧表(様式A-3)'!$B$68:$AK$267,S$22,FALSE)</f>
        <v>　</v>
      </c>
      <c r="U572" s="83">
        <f>'参加申込一覧表(様式A-3)'!J$60</f>
      </c>
      <c r="V572" s="60">
        <v>30</v>
      </c>
      <c r="W572" s="73">
        <f>VLOOKUP($B572,'参加申込一覧表(様式A-3)'!$B$68:$AK$267,W$22,FALSE)</f>
        <v>0</v>
      </c>
      <c r="X572" s="60">
        <f t="shared" si="65"/>
        <v>12</v>
      </c>
      <c r="Y572" s="60">
        <f t="shared" si="66"/>
      </c>
      <c r="AC572" s="60">
        <f t="shared" si="67"/>
        <v>0</v>
      </c>
      <c r="AD572" s="60">
        <f t="shared" si="68"/>
        <v>0</v>
      </c>
      <c r="AE572" s="254">
        <f t="shared" si="70"/>
      </c>
    </row>
    <row r="573" spans="1:31" ht="13.5">
      <c r="A573" s="60">
        <v>548</v>
      </c>
      <c r="B573">
        <f>B572</f>
        <v>181</v>
      </c>
      <c r="C573" s="60">
        <f t="shared" si="69"/>
        <v>2</v>
      </c>
      <c r="D573" s="245">
        <f>VLOOKUP($B573,'参加申込一覧表(様式A-3)'!$B$68:$AK$267,D$23,FALSE)</f>
        <v>0</v>
      </c>
      <c r="E573" s="246">
        <f>IF(AE573="","",COUNTIF(AE$26:AE573,E$24))</f>
      </c>
      <c r="G573" s="73">
        <f>VLOOKUP($B573,'参加申込一覧表(様式A-3)'!$B$68:$AK$267,G$23,FALSE)</f>
        <v>0</v>
      </c>
      <c r="H573" s="60">
        <f t="shared" si="64"/>
      </c>
      <c r="I573" s="81">
        <f>VLOOKUP($B573,'参加申込一覧表(様式A-3)'!$B$68:$AK$267,I$23,FALSE)</f>
      </c>
      <c r="K573" s="73">
        <f>VLOOKUP($B573,'参加申込一覧表(様式A-3)'!$B$68:$AK$267,K$23,FALSE)</f>
        <v>0</v>
      </c>
      <c r="L573" s="81" t="str">
        <f>VLOOKUP($B573,'参加申込一覧表(様式A-3)'!$B$68:$AK$267,L$23,FALSE)</f>
        <v>・</v>
      </c>
      <c r="M573" s="81" t="str">
        <f>VLOOKUP($B573,'参加申込一覧表(様式A-3)'!$B$68:$AK$267,M$23,FALSE)</f>
        <v>・</v>
      </c>
      <c r="N573" s="81" t="str">
        <f>VLOOKUP($B573,'参加申込一覧表(様式A-3)'!$B$68:$AK$267,N$23,FALSE)</f>
        <v>・</v>
      </c>
      <c r="Q573" s="73">
        <f>VLOOKUP($B573,'参加申込一覧表(様式A-3)'!$B$68:$AK$267,Q$23,FALSE)</f>
      </c>
      <c r="R573" s="81" t="str">
        <f>VLOOKUP($B573,'参加申込一覧表(様式A-3)'!$B$68:$AK$267,R$23,FALSE)</f>
        <v>　</v>
      </c>
      <c r="S573" s="81" t="str">
        <f>VLOOKUP($B573,'参加申込一覧表(様式A-3)'!$B$68:$AK$267,S$23,FALSE)</f>
        <v>　</v>
      </c>
      <c r="U573" s="83">
        <f>'参加申込一覧表(様式A-3)'!J$60</f>
      </c>
      <c r="V573" s="60">
        <v>30</v>
      </c>
      <c r="W573" s="73">
        <f>VLOOKUP($B573,'参加申込一覧表(様式A-3)'!$B$68:$AK$267,W$23,FALSE)</f>
        <v>0</v>
      </c>
      <c r="X573" s="60">
        <f t="shared" si="65"/>
        <v>12</v>
      </c>
      <c r="Y573" s="60">
        <f t="shared" si="66"/>
      </c>
      <c r="AC573" s="60">
        <f t="shared" si="67"/>
        <v>0</v>
      </c>
      <c r="AD573" s="60">
        <f t="shared" si="68"/>
        <v>0</v>
      </c>
      <c r="AE573" s="254">
        <f t="shared" si="70"/>
      </c>
    </row>
    <row r="574" spans="1:31" ht="13.5">
      <c r="A574" s="60">
        <v>549</v>
      </c>
      <c r="B574">
        <f>B571+1</f>
        <v>182</v>
      </c>
      <c r="C574" s="60">
        <f t="shared" si="69"/>
        <v>3</v>
      </c>
      <c r="D574" s="245">
        <f>VLOOKUP($B574,'参加申込一覧表(様式A-3)'!$B$68:$AK$267,D$24,FALSE)</f>
        <v>0</v>
      </c>
      <c r="E574" s="246">
        <f>IF(AE574="","",COUNTIF(AE$26:AE574,E$24))</f>
      </c>
      <c r="G574" s="73">
        <f>VLOOKUP($B574,'参加申込一覧表(様式A-3)'!$B$68:$AK$267,G$24,FALSE)</f>
        <v>0</v>
      </c>
      <c r="H574" s="60">
        <f t="shared" si="64"/>
      </c>
      <c r="I574" s="81">
        <f>VLOOKUP($B574,'参加申込一覧表(様式A-3)'!$B$68:$AK$267,I$24,FALSE)</f>
      </c>
      <c r="K574" s="73">
        <f>VLOOKUP($B574,'参加申込一覧表(様式A-3)'!$B$68:$AK$267,K$24,FALSE)</f>
        <v>0</v>
      </c>
      <c r="L574" s="81" t="str">
        <f>VLOOKUP($B574,'参加申込一覧表(様式A-3)'!$B$68:$AK$267,L$24,FALSE)</f>
        <v>・</v>
      </c>
      <c r="M574" s="81" t="str">
        <f>VLOOKUP($B574,'参加申込一覧表(様式A-3)'!$B$68:$AK$267,M$24,FALSE)</f>
        <v>・</v>
      </c>
      <c r="N574" s="81" t="str">
        <f>VLOOKUP($B574,'参加申込一覧表(様式A-3)'!$B$68:$AK$267,N$24,FALSE)</f>
        <v>・</v>
      </c>
      <c r="Q574" s="73">
        <f>VLOOKUP($B574,'参加申込一覧表(様式A-3)'!$B$68:$AK$267,Q$24,FALSE)</f>
      </c>
      <c r="R574" s="81" t="str">
        <f>VLOOKUP($B574,'参加申込一覧表(様式A-3)'!$B$68:$AK$267,R$24,FALSE)</f>
        <v>　</v>
      </c>
      <c r="S574" s="81" t="str">
        <f>VLOOKUP($B574,'参加申込一覧表(様式A-3)'!$B$68:$AK$267,S$24,FALSE)</f>
        <v>　</v>
      </c>
      <c r="U574" s="83">
        <f>'参加申込一覧表(様式A-3)'!J$60</f>
      </c>
      <c r="V574" s="60">
        <v>30</v>
      </c>
      <c r="W574" s="73">
        <f>VLOOKUP($B574,'参加申込一覧表(様式A-3)'!$B$68:$AK$267,W$24,FALSE)</f>
        <v>0</v>
      </c>
      <c r="X574" s="60">
        <f t="shared" si="65"/>
        <v>12</v>
      </c>
      <c r="Y574" s="60">
        <f t="shared" si="66"/>
      </c>
      <c r="AC574" s="60">
        <f t="shared" si="67"/>
        <v>0</v>
      </c>
      <c r="AD574" s="60">
        <f t="shared" si="68"/>
        <v>0</v>
      </c>
      <c r="AE574" s="254">
        <f t="shared" si="70"/>
      </c>
    </row>
    <row r="575" spans="1:31" ht="13.5">
      <c r="A575" s="60">
        <v>550</v>
      </c>
      <c r="B575">
        <f>B574</f>
        <v>182</v>
      </c>
      <c r="C575" s="60">
        <f t="shared" si="69"/>
        <v>1</v>
      </c>
      <c r="D575" s="245">
        <f>VLOOKUP($B575,'参加申込一覧表(様式A-3)'!$B$68:$AK$267,D$22,FALSE)</f>
        <v>0</v>
      </c>
      <c r="E575" s="246">
        <f>IF(AE575="","",COUNTIF(AE$26:AE575,E$24))</f>
      </c>
      <c r="G575" s="73">
        <f>VLOOKUP($B575,'参加申込一覧表(様式A-3)'!$B$68:$AK$267,G$22,FALSE)</f>
        <v>0</v>
      </c>
      <c r="H575" s="60">
        <f t="shared" si="64"/>
      </c>
      <c r="I575" s="81">
        <f>VLOOKUP($B575,'参加申込一覧表(様式A-3)'!$B$68:$AK$267,I$22,FALSE)</f>
      </c>
      <c r="K575" s="73">
        <f>VLOOKUP($B575,'参加申込一覧表(様式A-3)'!$B$68:$AK$267,K$22,FALSE)</f>
        <v>0</v>
      </c>
      <c r="L575" s="81" t="str">
        <f>VLOOKUP($B575,'参加申込一覧表(様式A-3)'!$B$68:$AK$267,L$22,FALSE)</f>
        <v>・</v>
      </c>
      <c r="M575" s="81" t="str">
        <f>VLOOKUP($B575,'参加申込一覧表(様式A-3)'!$B$68:$AK$267,M$22,FALSE)</f>
        <v>・</v>
      </c>
      <c r="N575" s="81" t="str">
        <f>VLOOKUP($B575,'参加申込一覧表(様式A-3)'!$B$68:$AK$267,N$22,FALSE)</f>
        <v>・</v>
      </c>
      <c r="Q575" s="73">
        <f>VLOOKUP($B575,'参加申込一覧表(様式A-3)'!$B$68:$AK$267,$Q$22,FALSE)</f>
      </c>
      <c r="R575" s="81" t="str">
        <f>VLOOKUP($B575,'参加申込一覧表(様式A-3)'!$B$68:$AK$267,R$22,FALSE)</f>
        <v>　</v>
      </c>
      <c r="S575" s="81" t="str">
        <f>VLOOKUP($B575,'参加申込一覧表(様式A-3)'!$B$68:$AK$267,S$22,FALSE)</f>
        <v>　</v>
      </c>
      <c r="U575" s="83">
        <f>'参加申込一覧表(様式A-3)'!J$60</f>
      </c>
      <c r="V575" s="60">
        <v>30</v>
      </c>
      <c r="W575" s="73">
        <f>VLOOKUP($B575,'参加申込一覧表(様式A-3)'!$B$68:$AK$267,W$22,FALSE)</f>
        <v>0</v>
      </c>
      <c r="X575" s="60">
        <f t="shared" si="65"/>
        <v>12</v>
      </c>
      <c r="Y575" s="60">
        <f t="shared" si="66"/>
      </c>
      <c r="AC575" s="60">
        <f t="shared" si="67"/>
        <v>0</v>
      </c>
      <c r="AD575" s="60">
        <f t="shared" si="68"/>
        <v>0</v>
      </c>
      <c r="AE575" s="254">
        <f t="shared" si="70"/>
      </c>
    </row>
    <row r="576" spans="1:31" ht="13.5">
      <c r="A576" s="60">
        <v>551</v>
      </c>
      <c r="B576">
        <f>B575</f>
        <v>182</v>
      </c>
      <c r="C576" s="60">
        <f t="shared" si="69"/>
        <v>2</v>
      </c>
      <c r="D576" s="245">
        <f>VLOOKUP($B576,'参加申込一覧表(様式A-3)'!$B$68:$AK$267,D$23,FALSE)</f>
        <v>0</v>
      </c>
      <c r="E576" s="246">
        <f>IF(AE576="","",COUNTIF(AE$26:AE576,E$24))</f>
      </c>
      <c r="G576" s="73">
        <f>VLOOKUP($B576,'参加申込一覧表(様式A-3)'!$B$68:$AK$267,G$23,FALSE)</f>
        <v>0</v>
      </c>
      <c r="H576" s="60">
        <f t="shared" si="64"/>
      </c>
      <c r="I576" s="81">
        <f>VLOOKUP($B576,'参加申込一覧表(様式A-3)'!$B$68:$AK$267,I$23,FALSE)</f>
      </c>
      <c r="K576" s="73">
        <f>VLOOKUP($B576,'参加申込一覧表(様式A-3)'!$B$68:$AK$267,K$23,FALSE)</f>
        <v>0</v>
      </c>
      <c r="L576" s="81" t="str">
        <f>VLOOKUP($B576,'参加申込一覧表(様式A-3)'!$B$68:$AK$267,L$23,FALSE)</f>
        <v>・</v>
      </c>
      <c r="M576" s="81" t="str">
        <f>VLOOKUP($B576,'参加申込一覧表(様式A-3)'!$B$68:$AK$267,M$23,FALSE)</f>
        <v>・</v>
      </c>
      <c r="N576" s="81" t="str">
        <f>VLOOKUP($B576,'参加申込一覧表(様式A-3)'!$B$68:$AK$267,N$23,FALSE)</f>
        <v>・</v>
      </c>
      <c r="Q576" s="73">
        <f>VLOOKUP($B576,'参加申込一覧表(様式A-3)'!$B$68:$AK$267,Q$23,FALSE)</f>
      </c>
      <c r="R576" s="81" t="str">
        <f>VLOOKUP($B576,'参加申込一覧表(様式A-3)'!$B$68:$AK$267,R$23,FALSE)</f>
        <v>　</v>
      </c>
      <c r="S576" s="81" t="str">
        <f>VLOOKUP($B576,'参加申込一覧表(様式A-3)'!$B$68:$AK$267,S$23,FALSE)</f>
        <v>　</v>
      </c>
      <c r="U576" s="83">
        <f>'参加申込一覧表(様式A-3)'!J$60</f>
      </c>
      <c r="V576" s="60">
        <v>30</v>
      </c>
      <c r="W576" s="73">
        <f>VLOOKUP($B576,'参加申込一覧表(様式A-3)'!$B$68:$AK$267,W$23,FALSE)</f>
        <v>0</v>
      </c>
      <c r="X576" s="60">
        <f t="shared" si="65"/>
        <v>12</v>
      </c>
      <c r="Y576" s="60">
        <f t="shared" si="66"/>
      </c>
      <c r="AC576" s="60">
        <f t="shared" si="67"/>
        <v>0</v>
      </c>
      <c r="AD576" s="60">
        <f t="shared" si="68"/>
        <v>0</v>
      </c>
      <c r="AE576" s="254">
        <f t="shared" si="70"/>
      </c>
    </row>
    <row r="577" spans="1:31" ht="13.5">
      <c r="A577" s="60">
        <v>552</v>
      </c>
      <c r="B577">
        <f>B574+1</f>
        <v>183</v>
      </c>
      <c r="C577" s="60">
        <f t="shared" si="69"/>
        <v>3</v>
      </c>
      <c r="D577" s="245">
        <f>VLOOKUP($B577,'参加申込一覧表(様式A-3)'!$B$68:$AK$267,D$24,FALSE)</f>
        <v>0</v>
      </c>
      <c r="E577" s="246">
        <f>IF(AE577="","",COUNTIF(AE$26:AE577,E$24))</f>
      </c>
      <c r="G577" s="73">
        <f>VLOOKUP($B577,'参加申込一覧表(様式A-3)'!$B$68:$AK$267,G$24,FALSE)</f>
        <v>0</v>
      </c>
      <c r="H577" s="60">
        <f t="shared" si="64"/>
      </c>
      <c r="I577" s="81">
        <f>VLOOKUP($B577,'参加申込一覧表(様式A-3)'!$B$68:$AK$267,I$24,FALSE)</f>
      </c>
      <c r="K577" s="73">
        <f>VLOOKUP($B577,'参加申込一覧表(様式A-3)'!$B$68:$AK$267,K$24,FALSE)</f>
        <v>0</v>
      </c>
      <c r="L577" s="81" t="str">
        <f>VLOOKUP($B577,'参加申込一覧表(様式A-3)'!$B$68:$AK$267,L$24,FALSE)</f>
        <v>・</v>
      </c>
      <c r="M577" s="81" t="str">
        <f>VLOOKUP($B577,'参加申込一覧表(様式A-3)'!$B$68:$AK$267,M$24,FALSE)</f>
        <v>・</v>
      </c>
      <c r="N577" s="81" t="str">
        <f>VLOOKUP($B577,'参加申込一覧表(様式A-3)'!$B$68:$AK$267,N$24,FALSE)</f>
        <v>・</v>
      </c>
      <c r="Q577" s="73">
        <f>VLOOKUP($B577,'参加申込一覧表(様式A-3)'!$B$68:$AK$267,Q$24,FALSE)</f>
      </c>
      <c r="R577" s="81" t="str">
        <f>VLOOKUP($B577,'参加申込一覧表(様式A-3)'!$B$68:$AK$267,R$24,FALSE)</f>
        <v>　</v>
      </c>
      <c r="S577" s="81" t="str">
        <f>VLOOKUP($B577,'参加申込一覧表(様式A-3)'!$B$68:$AK$267,S$24,FALSE)</f>
        <v>　</v>
      </c>
      <c r="U577" s="83">
        <f>'参加申込一覧表(様式A-3)'!J$60</f>
      </c>
      <c r="V577" s="60">
        <v>30</v>
      </c>
      <c r="W577" s="73">
        <f>VLOOKUP($B577,'参加申込一覧表(様式A-3)'!$B$68:$AK$267,W$24,FALSE)</f>
        <v>0</v>
      </c>
      <c r="X577" s="60">
        <f t="shared" si="65"/>
        <v>12</v>
      </c>
      <c r="Y577" s="60">
        <f t="shared" si="66"/>
      </c>
      <c r="AC577" s="60">
        <f t="shared" si="67"/>
        <v>0</v>
      </c>
      <c r="AD577" s="60">
        <f t="shared" si="68"/>
        <v>0</v>
      </c>
      <c r="AE577" s="254">
        <f t="shared" si="70"/>
      </c>
    </row>
    <row r="578" spans="1:31" ht="13.5">
      <c r="A578" s="60">
        <v>553</v>
      </c>
      <c r="B578">
        <f>B577</f>
        <v>183</v>
      </c>
      <c r="C578" s="60">
        <f t="shared" si="69"/>
        <v>1</v>
      </c>
      <c r="D578" s="245">
        <f>VLOOKUP($B578,'参加申込一覧表(様式A-3)'!$B$68:$AK$267,D$22,FALSE)</f>
        <v>0</v>
      </c>
      <c r="E578" s="246">
        <f>IF(AE578="","",COUNTIF(AE$26:AE578,E$24))</f>
      </c>
      <c r="G578" s="73">
        <f>VLOOKUP($B578,'参加申込一覧表(様式A-3)'!$B$68:$AK$267,G$22,FALSE)</f>
        <v>0</v>
      </c>
      <c r="H578" s="60">
        <f t="shared" si="64"/>
      </c>
      <c r="I578" s="81">
        <f>VLOOKUP($B578,'参加申込一覧表(様式A-3)'!$B$68:$AK$267,I$22,FALSE)</f>
      </c>
      <c r="K578" s="73">
        <f>VLOOKUP($B578,'参加申込一覧表(様式A-3)'!$B$68:$AK$267,K$22,FALSE)</f>
        <v>0</v>
      </c>
      <c r="L578" s="81" t="str">
        <f>VLOOKUP($B578,'参加申込一覧表(様式A-3)'!$B$68:$AK$267,L$22,FALSE)</f>
        <v>・</v>
      </c>
      <c r="M578" s="81" t="str">
        <f>VLOOKUP($B578,'参加申込一覧表(様式A-3)'!$B$68:$AK$267,M$22,FALSE)</f>
        <v>・</v>
      </c>
      <c r="N578" s="81" t="str">
        <f>VLOOKUP($B578,'参加申込一覧表(様式A-3)'!$B$68:$AK$267,N$22,FALSE)</f>
        <v>・</v>
      </c>
      <c r="Q578" s="73">
        <f>VLOOKUP($B578,'参加申込一覧表(様式A-3)'!$B$68:$AK$267,$Q$22,FALSE)</f>
      </c>
      <c r="R578" s="81" t="str">
        <f>VLOOKUP($B578,'参加申込一覧表(様式A-3)'!$B$68:$AK$267,R$22,FALSE)</f>
        <v>　</v>
      </c>
      <c r="S578" s="81" t="str">
        <f>VLOOKUP($B578,'参加申込一覧表(様式A-3)'!$B$68:$AK$267,S$22,FALSE)</f>
        <v>　</v>
      </c>
      <c r="U578" s="83">
        <f>'参加申込一覧表(様式A-3)'!J$60</f>
      </c>
      <c r="V578" s="60">
        <v>30</v>
      </c>
      <c r="W578" s="73">
        <f>VLOOKUP($B578,'参加申込一覧表(様式A-3)'!$B$68:$AK$267,W$22,FALSE)</f>
        <v>0</v>
      </c>
      <c r="X578" s="60">
        <f t="shared" si="65"/>
        <v>12</v>
      </c>
      <c r="Y578" s="60">
        <f t="shared" si="66"/>
      </c>
      <c r="AC578" s="60">
        <f t="shared" si="67"/>
        <v>0</v>
      </c>
      <c r="AD578" s="60">
        <f t="shared" si="68"/>
        <v>0</v>
      </c>
      <c r="AE578" s="254">
        <f t="shared" si="70"/>
      </c>
    </row>
    <row r="579" spans="1:31" ht="13.5">
      <c r="A579" s="60">
        <v>554</v>
      </c>
      <c r="B579">
        <f>B578</f>
        <v>183</v>
      </c>
      <c r="C579" s="60">
        <f t="shared" si="69"/>
        <v>2</v>
      </c>
      <c r="D579" s="245">
        <f>VLOOKUP($B579,'参加申込一覧表(様式A-3)'!$B$68:$AK$267,D$23,FALSE)</f>
        <v>0</v>
      </c>
      <c r="E579" s="246">
        <f>IF(AE579="","",COUNTIF(AE$26:AE579,E$24))</f>
      </c>
      <c r="G579" s="73">
        <f>VLOOKUP($B579,'参加申込一覧表(様式A-3)'!$B$68:$AK$267,G$23,FALSE)</f>
        <v>0</v>
      </c>
      <c r="H579" s="60">
        <f t="shared" si="64"/>
      </c>
      <c r="I579" s="81">
        <f>VLOOKUP($B579,'参加申込一覧表(様式A-3)'!$B$68:$AK$267,I$23,FALSE)</f>
      </c>
      <c r="K579" s="73">
        <f>VLOOKUP($B579,'参加申込一覧表(様式A-3)'!$B$68:$AK$267,K$23,FALSE)</f>
        <v>0</v>
      </c>
      <c r="L579" s="81" t="str">
        <f>VLOOKUP($B579,'参加申込一覧表(様式A-3)'!$B$68:$AK$267,L$23,FALSE)</f>
        <v>・</v>
      </c>
      <c r="M579" s="81" t="str">
        <f>VLOOKUP($B579,'参加申込一覧表(様式A-3)'!$B$68:$AK$267,M$23,FALSE)</f>
        <v>・</v>
      </c>
      <c r="N579" s="81" t="str">
        <f>VLOOKUP($B579,'参加申込一覧表(様式A-3)'!$B$68:$AK$267,N$23,FALSE)</f>
        <v>・</v>
      </c>
      <c r="Q579" s="73">
        <f>VLOOKUP($B579,'参加申込一覧表(様式A-3)'!$B$68:$AK$267,Q$23,FALSE)</f>
      </c>
      <c r="R579" s="81" t="str">
        <f>VLOOKUP($B579,'参加申込一覧表(様式A-3)'!$B$68:$AK$267,R$23,FALSE)</f>
        <v>　</v>
      </c>
      <c r="S579" s="81" t="str">
        <f>VLOOKUP($B579,'参加申込一覧表(様式A-3)'!$B$68:$AK$267,S$23,FALSE)</f>
        <v>　</v>
      </c>
      <c r="U579" s="83">
        <f>'参加申込一覧表(様式A-3)'!J$60</f>
      </c>
      <c r="V579" s="60">
        <v>30</v>
      </c>
      <c r="W579" s="73">
        <f>VLOOKUP($B579,'参加申込一覧表(様式A-3)'!$B$68:$AK$267,W$23,FALSE)</f>
        <v>0</v>
      </c>
      <c r="X579" s="60">
        <f t="shared" si="65"/>
        <v>12</v>
      </c>
      <c r="Y579" s="60">
        <f t="shared" si="66"/>
      </c>
      <c r="AC579" s="60">
        <f t="shared" si="67"/>
        <v>0</v>
      </c>
      <c r="AD579" s="60">
        <f t="shared" si="68"/>
        <v>0</v>
      </c>
      <c r="AE579" s="254">
        <f t="shared" si="70"/>
      </c>
    </row>
    <row r="580" spans="1:31" ht="13.5">
      <c r="A580" s="60">
        <v>555</v>
      </c>
      <c r="B580">
        <f>B577+1</f>
        <v>184</v>
      </c>
      <c r="C580" s="60">
        <f t="shared" si="69"/>
        <v>3</v>
      </c>
      <c r="D580" s="245">
        <f>VLOOKUP($B580,'参加申込一覧表(様式A-3)'!$B$68:$AK$267,D$24,FALSE)</f>
        <v>0</v>
      </c>
      <c r="E580" s="246">
        <f>IF(AE580="","",COUNTIF(AE$26:AE580,E$24))</f>
      </c>
      <c r="G580" s="73">
        <f>VLOOKUP($B580,'参加申込一覧表(様式A-3)'!$B$68:$AK$267,G$24,FALSE)</f>
        <v>0</v>
      </c>
      <c r="H580" s="60">
        <f t="shared" si="64"/>
      </c>
      <c r="I580" s="81">
        <f>VLOOKUP($B580,'参加申込一覧表(様式A-3)'!$B$68:$AK$267,I$24,FALSE)</f>
      </c>
      <c r="K580" s="73">
        <f>VLOOKUP($B580,'参加申込一覧表(様式A-3)'!$B$68:$AK$267,K$24,FALSE)</f>
        <v>0</v>
      </c>
      <c r="L580" s="81" t="str">
        <f>VLOOKUP($B580,'参加申込一覧表(様式A-3)'!$B$68:$AK$267,L$24,FALSE)</f>
        <v>・</v>
      </c>
      <c r="M580" s="81" t="str">
        <f>VLOOKUP($B580,'参加申込一覧表(様式A-3)'!$B$68:$AK$267,M$24,FALSE)</f>
        <v>・</v>
      </c>
      <c r="N580" s="81" t="str">
        <f>VLOOKUP($B580,'参加申込一覧表(様式A-3)'!$B$68:$AK$267,N$24,FALSE)</f>
        <v>・</v>
      </c>
      <c r="Q580" s="73">
        <f>VLOOKUP($B580,'参加申込一覧表(様式A-3)'!$B$68:$AK$267,Q$24,FALSE)</f>
      </c>
      <c r="R580" s="81" t="str">
        <f>VLOOKUP($B580,'参加申込一覧表(様式A-3)'!$B$68:$AK$267,R$24,FALSE)</f>
        <v>　</v>
      </c>
      <c r="S580" s="81" t="str">
        <f>VLOOKUP($B580,'参加申込一覧表(様式A-3)'!$B$68:$AK$267,S$24,FALSE)</f>
        <v>　</v>
      </c>
      <c r="U580" s="83">
        <f>'参加申込一覧表(様式A-3)'!J$60</f>
      </c>
      <c r="V580" s="60">
        <v>30</v>
      </c>
      <c r="W580" s="73">
        <f>VLOOKUP($B580,'参加申込一覧表(様式A-3)'!$B$68:$AK$267,W$24,FALSE)</f>
        <v>0</v>
      </c>
      <c r="X580" s="60">
        <f t="shared" si="65"/>
        <v>12</v>
      </c>
      <c r="Y580" s="60">
        <f t="shared" si="66"/>
      </c>
      <c r="AC580" s="60">
        <f t="shared" si="67"/>
        <v>0</v>
      </c>
      <c r="AD580" s="60">
        <f t="shared" si="68"/>
        <v>0</v>
      </c>
      <c r="AE580" s="254">
        <f t="shared" si="70"/>
      </c>
    </row>
    <row r="581" spans="1:31" ht="13.5">
      <c r="A581" s="60">
        <v>556</v>
      </c>
      <c r="B581">
        <f>B580</f>
        <v>184</v>
      </c>
      <c r="C581" s="60">
        <f t="shared" si="69"/>
        <v>1</v>
      </c>
      <c r="D581" s="245">
        <f>VLOOKUP($B581,'参加申込一覧表(様式A-3)'!$B$68:$AK$267,D$22,FALSE)</f>
        <v>0</v>
      </c>
      <c r="E581" s="246">
        <f>IF(AE581="","",COUNTIF(AE$26:AE581,E$24))</f>
      </c>
      <c r="G581" s="73">
        <f>VLOOKUP($B581,'参加申込一覧表(様式A-3)'!$B$68:$AK$267,G$22,FALSE)</f>
        <v>0</v>
      </c>
      <c r="H581" s="60">
        <f t="shared" si="64"/>
      </c>
      <c r="I581" s="81">
        <f>VLOOKUP($B581,'参加申込一覧表(様式A-3)'!$B$68:$AK$267,I$22,FALSE)</f>
      </c>
      <c r="K581" s="73">
        <f>VLOOKUP($B581,'参加申込一覧表(様式A-3)'!$B$68:$AK$267,K$22,FALSE)</f>
        <v>0</v>
      </c>
      <c r="L581" s="81" t="str">
        <f>VLOOKUP($B581,'参加申込一覧表(様式A-3)'!$B$68:$AK$267,L$22,FALSE)</f>
        <v>・</v>
      </c>
      <c r="M581" s="81" t="str">
        <f>VLOOKUP($B581,'参加申込一覧表(様式A-3)'!$B$68:$AK$267,M$22,FALSE)</f>
        <v>・</v>
      </c>
      <c r="N581" s="81" t="str">
        <f>VLOOKUP($B581,'参加申込一覧表(様式A-3)'!$B$68:$AK$267,N$22,FALSE)</f>
        <v>・</v>
      </c>
      <c r="Q581" s="73">
        <f>VLOOKUP($B581,'参加申込一覧表(様式A-3)'!$B$68:$AK$267,$Q$22,FALSE)</f>
      </c>
      <c r="R581" s="81" t="str">
        <f>VLOOKUP($B581,'参加申込一覧表(様式A-3)'!$B$68:$AK$267,R$22,FALSE)</f>
        <v>　</v>
      </c>
      <c r="S581" s="81" t="str">
        <f>VLOOKUP($B581,'参加申込一覧表(様式A-3)'!$B$68:$AK$267,S$22,FALSE)</f>
        <v>　</v>
      </c>
      <c r="U581" s="83">
        <f>'参加申込一覧表(様式A-3)'!J$60</f>
      </c>
      <c r="V581" s="60">
        <v>30</v>
      </c>
      <c r="W581" s="73">
        <f>VLOOKUP($B581,'参加申込一覧表(様式A-3)'!$B$68:$AK$267,W$22,FALSE)</f>
        <v>0</v>
      </c>
      <c r="X581" s="60">
        <f t="shared" si="65"/>
        <v>12</v>
      </c>
      <c r="Y581" s="60">
        <f t="shared" si="66"/>
      </c>
      <c r="AC581" s="60">
        <f t="shared" si="67"/>
        <v>0</v>
      </c>
      <c r="AD581" s="60">
        <f t="shared" si="68"/>
        <v>0</v>
      </c>
      <c r="AE581" s="254">
        <f t="shared" si="70"/>
      </c>
    </row>
    <row r="582" spans="1:31" ht="13.5">
      <c r="A582" s="60">
        <v>557</v>
      </c>
      <c r="B582">
        <f>B581</f>
        <v>184</v>
      </c>
      <c r="C582" s="60">
        <f t="shared" si="69"/>
        <v>2</v>
      </c>
      <c r="D582" s="245">
        <f>VLOOKUP($B582,'参加申込一覧表(様式A-3)'!$B$68:$AK$267,D$23,FALSE)</f>
        <v>0</v>
      </c>
      <c r="E582" s="246">
        <f>IF(AE582="","",COUNTIF(AE$26:AE582,E$24))</f>
      </c>
      <c r="G582" s="73">
        <f>VLOOKUP($B582,'参加申込一覧表(様式A-3)'!$B$68:$AK$267,G$23,FALSE)</f>
        <v>0</v>
      </c>
      <c r="H582" s="60">
        <f t="shared" si="64"/>
      </c>
      <c r="I582" s="81">
        <f>VLOOKUP($B582,'参加申込一覧表(様式A-3)'!$B$68:$AK$267,I$23,FALSE)</f>
      </c>
      <c r="K582" s="73">
        <f>VLOOKUP($B582,'参加申込一覧表(様式A-3)'!$B$68:$AK$267,K$23,FALSE)</f>
        <v>0</v>
      </c>
      <c r="L582" s="81" t="str">
        <f>VLOOKUP($B582,'参加申込一覧表(様式A-3)'!$B$68:$AK$267,L$23,FALSE)</f>
        <v>・</v>
      </c>
      <c r="M582" s="81" t="str">
        <f>VLOOKUP($B582,'参加申込一覧表(様式A-3)'!$B$68:$AK$267,M$23,FALSE)</f>
        <v>・</v>
      </c>
      <c r="N582" s="81" t="str">
        <f>VLOOKUP($B582,'参加申込一覧表(様式A-3)'!$B$68:$AK$267,N$23,FALSE)</f>
        <v>・</v>
      </c>
      <c r="Q582" s="73">
        <f>VLOOKUP($B582,'参加申込一覧表(様式A-3)'!$B$68:$AK$267,Q$23,FALSE)</f>
      </c>
      <c r="R582" s="81" t="str">
        <f>VLOOKUP($B582,'参加申込一覧表(様式A-3)'!$B$68:$AK$267,R$23,FALSE)</f>
        <v>　</v>
      </c>
      <c r="S582" s="81" t="str">
        <f>VLOOKUP($B582,'参加申込一覧表(様式A-3)'!$B$68:$AK$267,S$23,FALSE)</f>
        <v>　</v>
      </c>
      <c r="U582" s="83">
        <f>'参加申込一覧表(様式A-3)'!J$60</f>
      </c>
      <c r="V582" s="60">
        <v>30</v>
      </c>
      <c r="W582" s="73">
        <f>VLOOKUP($B582,'参加申込一覧表(様式A-3)'!$B$68:$AK$267,W$23,FALSE)</f>
        <v>0</v>
      </c>
      <c r="X582" s="60">
        <f t="shared" si="65"/>
        <v>12</v>
      </c>
      <c r="Y582" s="60">
        <f t="shared" si="66"/>
      </c>
      <c r="AC582" s="60">
        <f t="shared" si="67"/>
        <v>0</v>
      </c>
      <c r="AD582" s="60">
        <f t="shared" si="68"/>
        <v>0</v>
      </c>
      <c r="AE582" s="254">
        <f t="shared" si="70"/>
      </c>
    </row>
    <row r="583" spans="1:31" ht="13.5">
      <c r="A583" s="60">
        <v>558</v>
      </c>
      <c r="B583">
        <f>B580+1</f>
        <v>185</v>
      </c>
      <c r="C583" s="60">
        <f t="shared" si="69"/>
        <v>3</v>
      </c>
      <c r="D583" s="245">
        <f>VLOOKUP($B583,'参加申込一覧表(様式A-3)'!$B$68:$AK$267,D$24,FALSE)</f>
        <v>0</v>
      </c>
      <c r="E583" s="246">
        <f>IF(AE583="","",COUNTIF(AE$26:AE583,E$24))</f>
      </c>
      <c r="G583" s="73">
        <f>VLOOKUP($B583,'参加申込一覧表(様式A-3)'!$B$68:$AK$267,G$24,FALSE)</f>
        <v>0</v>
      </c>
      <c r="H583" s="60">
        <f t="shared" si="64"/>
      </c>
      <c r="I583" s="81">
        <f>VLOOKUP($B583,'参加申込一覧表(様式A-3)'!$B$68:$AK$267,I$24,FALSE)</f>
      </c>
      <c r="K583" s="73">
        <f>VLOOKUP($B583,'参加申込一覧表(様式A-3)'!$B$68:$AK$267,K$24,FALSE)</f>
        <v>0</v>
      </c>
      <c r="L583" s="81" t="str">
        <f>VLOOKUP($B583,'参加申込一覧表(様式A-3)'!$B$68:$AK$267,L$24,FALSE)</f>
        <v>・</v>
      </c>
      <c r="M583" s="81" t="str">
        <f>VLOOKUP($B583,'参加申込一覧表(様式A-3)'!$B$68:$AK$267,M$24,FALSE)</f>
        <v>・</v>
      </c>
      <c r="N583" s="81" t="str">
        <f>VLOOKUP($B583,'参加申込一覧表(様式A-3)'!$B$68:$AK$267,N$24,FALSE)</f>
        <v>・</v>
      </c>
      <c r="Q583" s="73">
        <f>VLOOKUP($B583,'参加申込一覧表(様式A-3)'!$B$68:$AK$267,Q$24,FALSE)</f>
      </c>
      <c r="R583" s="81" t="str">
        <f>VLOOKUP($B583,'参加申込一覧表(様式A-3)'!$B$68:$AK$267,R$24,FALSE)</f>
        <v>　</v>
      </c>
      <c r="S583" s="81" t="str">
        <f>VLOOKUP($B583,'参加申込一覧表(様式A-3)'!$B$68:$AK$267,S$24,FALSE)</f>
        <v>　</v>
      </c>
      <c r="U583" s="83">
        <f>'参加申込一覧表(様式A-3)'!J$60</f>
      </c>
      <c r="V583" s="60">
        <v>30</v>
      </c>
      <c r="W583" s="73">
        <f>VLOOKUP($B583,'参加申込一覧表(様式A-3)'!$B$68:$AK$267,W$24,FALSE)</f>
        <v>0</v>
      </c>
      <c r="X583" s="60">
        <f t="shared" si="65"/>
        <v>12</v>
      </c>
      <c r="Y583" s="60">
        <f t="shared" si="66"/>
      </c>
      <c r="AC583" s="60">
        <f t="shared" si="67"/>
        <v>0</v>
      </c>
      <c r="AD583" s="60">
        <f t="shared" si="68"/>
        <v>0</v>
      </c>
      <c r="AE583" s="254">
        <f t="shared" si="70"/>
      </c>
    </row>
    <row r="584" spans="1:31" ht="13.5">
      <c r="A584" s="60">
        <v>559</v>
      </c>
      <c r="B584">
        <f>B583</f>
        <v>185</v>
      </c>
      <c r="C584" s="60">
        <f t="shared" si="69"/>
        <v>1</v>
      </c>
      <c r="D584" s="245">
        <f>VLOOKUP($B584,'参加申込一覧表(様式A-3)'!$B$68:$AK$267,D$22,FALSE)</f>
        <v>0</v>
      </c>
      <c r="E584" s="246">
        <f>IF(AE584="","",COUNTIF(AE$26:AE584,E$24))</f>
      </c>
      <c r="G584" s="73">
        <f>VLOOKUP($B584,'参加申込一覧表(様式A-3)'!$B$68:$AK$267,G$22,FALSE)</f>
        <v>0</v>
      </c>
      <c r="H584" s="60">
        <f t="shared" si="64"/>
      </c>
      <c r="I584" s="81">
        <f>VLOOKUP($B584,'参加申込一覧表(様式A-3)'!$B$68:$AK$267,I$22,FALSE)</f>
      </c>
      <c r="K584" s="73">
        <f>VLOOKUP($B584,'参加申込一覧表(様式A-3)'!$B$68:$AK$267,K$22,FALSE)</f>
        <v>0</v>
      </c>
      <c r="L584" s="81" t="str">
        <f>VLOOKUP($B584,'参加申込一覧表(様式A-3)'!$B$68:$AK$267,L$22,FALSE)</f>
        <v>・</v>
      </c>
      <c r="M584" s="81" t="str">
        <f>VLOOKUP($B584,'参加申込一覧表(様式A-3)'!$B$68:$AK$267,M$22,FALSE)</f>
        <v>・</v>
      </c>
      <c r="N584" s="81" t="str">
        <f>VLOOKUP($B584,'参加申込一覧表(様式A-3)'!$B$68:$AK$267,N$22,FALSE)</f>
        <v>・</v>
      </c>
      <c r="Q584" s="73">
        <f>VLOOKUP($B584,'参加申込一覧表(様式A-3)'!$B$68:$AK$267,$Q$22,FALSE)</f>
      </c>
      <c r="R584" s="81" t="str">
        <f>VLOOKUP($B584,'参加申込一覧表(様式A-3)'!$B$68:$AK$267,R$22,FALSE)</f>
        <v>　</v>
      </c>
      <c r="S584" s="81" t="str">
        <f>VLOOKUP($B584,'参加申込一覧表(様式A-3)'!$B$68:$AK$267,S$22,FALSE)</f>
        <v>　</v>
      </c>
      <c r="U584" s="83">
        <f>'参加申込一覧表(様式A-3)'!J$60</f>
      </c>
      <c r="V584" s="60">
        <v>30</v>
      </c>
      <c r="W584" s="73">
        <f>VLOOKUP($B584,'参加申込一覧表(様式A-3)'!$B$68:$AK$267,W$22,FALSE)</f>
        <v>0</v>
      </c>
      <c r="X584" s="60">
        <f t="shared" si="65"/>
        <v>12</v>
      </c>
      <c r="Y584" s="60">
        <f t="shared" si="66"/>
      </c>
      <c r="AC584" s="60">
        <f t="shared" si="67"/>
        <v>0</v>
      </c>
      <c r="AD584" s="60">
        <f t="shared" si="68"/>
        <v>0</v>
      </c>
      <c r="AE584" s="254">
        <f t="shared" si="70"/>
      </c>
    </row>
    <row r="585" spans="1:31" ht="13.5">
      <c r="A585" s="60">
        <v>560</v>
      </c>
      <c r="B585">
        <f>B584</f>
        <v>185</v>
      </c>
      <c r="C585" s="60">
        <f t="shared" si="69"/>
        <v>2</v>
      </c>
      <c r="D585" s="245">
        <f>VLOOKUP($B585,'参加申込一覧表(様式A-3)'!$B$68:$AK$267,D$23,FALSE)</f>
        <v>0</v>
      </c>
      <c r="E585" s="246">
        <f>IF(AE585="","",COUNTIF(AE$26:AE585,E$24))</f>
      </c>
      <c r="G585" s="73">
        <f>VLOOKUP($B585,'参加申込一覧表(様式A-3)'!$B$68:$AK$267,G$23,FALSE)</f>
        <v>0</v>
      </c>
      <c r="H585" s="60">
        <f t="shared" si="64"/>
      </c>
      <c r="I585" s="81">
        <f>VLOOKUP($B585,'参加申込一覧表(様式A-3)'!$B$68:$AK$267,I$23,FALSE)</f>
      </c>
      <c r="K585" s="73">
        <f>VLOOKUP($B585,'参加申込一覧表(様式A-3)'!$B$68:$AK$267,K$23,FALSE)</f>
        <v>0</v>
      </c>
      <c r="L585" s="81" t="str">
        <f>VLOOKUP($B585,'参加申込一覧表(様式A-3)'!$B$68:$AK$267,L$23,FALSE)</f>
        <v>・</v>
      </c>
      <c r="M585" s="81" t="str">
        <f>VLOOKUP($B585,'参加申込一覧表(様式A-3)'!$B$68:$AK$267,M$23,FALSE)</f>
        <v>・</v>
      </c>
      <c r="N585" s="81" t="str">
        <f>VLOOKUP($B585,'参加申込一覧表(様式A-3)'!$B$68:$AK$267,N$23,FALSE)</f>
        <v>・</v>
      </c>
      <c r="Q585" s="73">
        <f>VLOOKUP($B585,'参加申込一覧表(様式A-3)'!$B$68:$AK$267,Q$23,FALSE)</f>
      </c>
      <c r="R585" s="81" t="str">
        <f>VLOOKUP($B585,'参加申込一覧表(様式A-3)'!$B$68:$AK$267,R$23,FALSE)</f>
        <v>　</v>
      </c>
      <c r="S585" s="81" t="str">
        <f>VLOOKUP($B585,'参加申込一覧表(様式A-3)'!$B$68:$AK$267,S$23,FALSE)</f>
        <v>　</v>
      </c>
      <c r="U585" s="83">
        <f>'参加申込一覧表(様式A-3)'!J$60</f>
      </c>
      <c r="V585" s="60">
        <v>30</v>
      </c>
      <c r="W585" s="73">
        <f>VLOOKUP($B585,'参加申込一覧表(様式A-3)'!$B$68:$AK$267,W$23,FALSE)</f>
        <v>0</v>
      </c>
      <c r="X585" s="60">
        <f t="shared" si="65"/>
        <v>12</v>
      </c>
      <c r="Y585" s="60">
        <f t="shared" si="66"/>
      </c>
      <c r="AC585" s="60">
        <f t="shared" si="67"/>
        <v>0</v>
      </c>
      <c r="AD585" s="60">
        <f t="shared" si="68"/>
        <v>0</v>
      </c>
      <c r="AE585" s="254">
        <f t="shared" si="70"/>
      </c>
    </row>
    <row r="586" spans="1:31" ht="13.5">
      <c r="A586" s="60">
        <v>561</v>
      </c>
      <c r="B586">
        <f>B583+1</f>
        <v>186</v>
      </c>
      <c r="C586" s="60">
        <f t="shared" si="69"/>
        <v>3</v>
      </c>
      <c r="D586" s="245">
        <f>VLOOKUP($B586,'参加申込一覧表(様式A-3)'!$B$68:$AK$267,D$24,FALSE)</f>
        <v>0</v>
      </c>
      <c r="E586" s="246">
        <f>IF(AE586="","",COUNTIF(AE$26:AE586,E$24))</f>
      </c>
      <c r="G586" s="73">
        <f>VLOOKUP($B586,'参加申込一覧表(様式A-3)'!$B$68:$AK$267,G$24,FALSE)</f>
        <v>0</v>
      </c>
      <c r="H586" s="60">
        <f t="shared" si="64"/>
      </c>
      <c r="I586" s="81">
        <f>VLOOKUP($B586,'参加申込一覧表(様式A-3)'!$B$68:$AK$267,I$24,FALSE)</f>
      </c>
      <c r="K586" s="73">
        <f>VLOOKUP($B586,'参加申込一覧表(様式A-3)'!$B$68:$AK$267,K$24,FALSE)</f>
        <v>0</v>
      </c>
      <c r="L586" s="81" t="str">
        <f>VLOOKUP($B586,'参加申込一覧表(様式A-3)'!$B$68:$AK$267,L$24,FALSE)</f>
        <v>・</v>
      </c>
      <c r="M586" s="81" t="str">
        <f>VLOOKUP($B586,'参加申込一覧表(様式A-3)'!$B$68:$AK$267,M$24,FALSE)</f>
        <v>・</v>
      </c>
      <c r="N586" s="81" t="str">
        <f>VLOOKUP($B586,'参加申込一覧表(様式A-3)'!$B$68:$AK$267,N$24,FALSE)</f>
        <v>・</v>
      </c>
      <c r="Q586" s="73">
        <f>VLOOKUP($B586,'参加申込一覧表(様式A-3)'!$B$68:$AK$267,Q$24,FALSE)</f>
      </c>
      <c r="R586" s="81" t="str">
        <f>VLOOKUP($B586,'参加申込一覧表(様式A-3)'!$B$68:$AK$267,R$24,FALSE)</f>
        <v>　</v>
      </c>
      <c r="S586" s="81" t="str">
        <f>VLOOKUP($B586,'参加申込一覧表(様式A-3)'!$B$68:$AK$267,S$24,FALSE)</f>
        <v>　</v>
      </c>
      <c r="U586" s="83">
        <f>'参加申込一覧表(様式A-3)'!J$60</f>
      </c>
      <c r="V586" s="60">
        <v>30</v>
      </c>
      <c r="W586" s="73">
        <f>VLOOKUP($B586,'参加申込一覧表(様式A-3)'!$B$68:$AK$267,W$24,FALSE)</f>
        <v>0</v>
      </c>
      <c r="X586" s="60">
        <f t="shared" si="65"/>
        <v>12</v>
      </c>
      <c r="Y586" s="60">
        <f t="shared" si="66"/>
      </c>
      <c r="AC586" s="60">
        <f t="shared" si="67"/>
        <v>0</v>
      </c>
      <c r="AD586" s="60">
        <f t="shared" si="68"/>
        <v>0</v>
      </c>
      <c r="AE586" s="254">
        <f t="shared" si="70"/>
      </c>
    </row>
    <row r="587" spans="1:31" ht="13.5">
      <c r="A587" s="60">
        <v>562</v>
      </c>
      <c r="B587">
        <f>B586</f>
        <v>186</v>
      </c>
      <c r="C587" s="60">
        <f t="shared" si="69"/>
        <v>1</v>
      </c>
      <c r="D587" s="245">
        <f>VLOOKUP($B587,'参加申込一覧表(様式A-3)'!$B$68:$AK$267,D$22,FALSE)</f>
        <v>0</v>
      </c>
      <c r="E587" s="246">
        <f>IF(AE587="","",COUNTIF(AE$26:AE587,E$24))</f>
      </c>
      <c r="G587" s="73">
        <f>VLOOKUP($B587,'参加申込一覧表(様式A-3)'!$B$68:$AK$267,G$22,FALSE)</f>
        <v>0</v>
      </c>
      <c r="H587" s="60">
        <f t="shared" si="64"/>
      </c>
      <c r="I587" s="81">
        <f>VLOOKUP($B587,'参加申込一覧表(様式A-3)'!$B$68:$AK$267,I$22,FALSE)</f>
      </c>
      <c r="K587" s="73">
        <f>VLOOKUP($B587,'参加申込一覧表(様式A-3)'!$B$68:$AK$267,K$22,FALSE)</f>
        <v>0</v>
      </c>
      <c r="L587" s="81" t="str">
        <f>VLOOKUP($B587,'参加申込一覧表(様式A-3)'!$B$68:$AK$267,L$22,FALSE)</f>
        <v>・</v>
      </c>
      <c r="M587" s="81" t="str">
        <f>VLOOKUP($B587,'参加申込一覧表(様式A-3)'!$B$68:$AK$267,M$22,FALSE)</f>
        <v>・</v>
      </c>
      <c r="N587" s="81" t="str">
        <f>VLOOKUP($B587,'参加申込一覧表(様式A-3)'!$B$68:$AK$267,N$22,FALSE)</f>
        <v>・</v>
      </c>
      <c r="Q587" s="73">
        <f>VLOOKUP($B587,'参加申込一覧表(様式A-3)'!$B$68:$AK$267,$Q$22,FALSE)</f>
      </c>
      <c r="R587" s="81" t="str">
        <f>VLOOKUP($B587,'参加申込一覧表(様式A-3)'!$B$68:$AK$267,R$22,FALSE)</f>
        <v>　</v>
      </c>
      <c r="S587" s="81" t="str">
        <f>VLOOKUP($B587,'参加申込一覧表(様式A-3)'!$B$68:$AK$267,S$22,FALSE)</f>
        <v>　</v>
      </c>
      <c r="U587" s="83">
        <f>'参加申込一覧表(様式A-3)'!J$60</f>
      </c>
      <c r="V587" s="60">
        <v>30</v>
      </c>
      <c r="W587" s="73">
        <f>VLOOKUP($B587,'参加申込一覧表(様式A-3)'!$B$68:$AK$267,W$22,FALSE)</f>
        <v>0</v>
      </c>
      <c r="X587" s="60">
        <f t="shared" si="65"/>
        <v>12</v>
      </c>
      <c r="Y587" s="60">
        <f t="shared" si="66"/>
      </c>
      <c r="AC587" s="60">
        <f t="shared" si="67"/>
        <v>0</v>
      </c>
      <c r="AD587" s="60">
        <f t="shared" si="68"/>
        <v>0</v>
      </c>
      <c r="AE587" s="254">
        <f t="shared" si="70"/>
      </c>
    </row>
    <row r="588" spans="1:31" ht="13.5">
      <c r="A588" s="60">
        <v>563</v>
      </c>
      <c r="B588">
        <f>B587</f>
        <v>186</v>
      </c>
      <c r="C588" s="60">
        <f t="shared" si="69"/>
        <v>2</v>
      </c>
      <c r="D588" s="245">
        <f>VLOOKUP($B588,'参加申込一覧表(様式A-3)'!$B$68:$AK$267,D$23,FALSE)</f>
        <v>0</v>
      </c>
      <c r="E588" s="246">
        <f>IF(AE588="","",COUNTIF(AE$26:AE588,E$24))</f>
      </c>
      <c r="G588" s="73">
        <f>VLOOKUP($B588,'参加申込一覧表(様式A-3)'!$B$68:$AK$267,G$23,FALSE)</f>
        <v>0</v>
      </c>
      <c r="H588" s="60">
        <f t="shared" si="64"/>
      </c>
      <c r="I588" s="81">
        <f>VLOOKUP($B588,'参加申込一覧表(様式A-3)'!$B$68:$AK$267,I$23,FALSE)</f>
      </c>
      <c r="K588" s="73">
        <f>VLOOKUP($B588,'参加申込一覧表(様式A-3)'!$B$68:$AK$267,K$23,FALSE)</f>
        <v>0</v>
      </c>
      <c r="L588" s="81" t="str">
        <f>VLOOKUP($B588,'参加申込一覧表(様式A-3)'!$B$68:$AK$267,L$23,FALSE)</f>
        <v>・</v>
      </c>
      <c r="M588" s="81" t="str">
        <f>VLOOKUP($B588,'参加申込一覧表(様式A-3)'!$B$68:$AK$267,M$23,FALSE)</f>
        <v>・</v>
      </c>
      <c r="N588" s="81" t="str">
        <f>VLOOKUP($B588,'参加申込一覧表(様式A-3)'!$B$68:$AK$267,N$23,FALSE)</f>
        <v>・</v>
      </c>
      <c r="Q588" s="73">
        <f>VLOOKUP($B588,'参加申込一覧表(様式A-3)'!$B$68:$AK$267,Q$23,FALSE)</f>
      </c>
      <c r="R588" s="81" t="str">
        <f>VLOOKUP($B588,'参加申込一覧表(様式A-3)'!$B$68:$AK$267,R$23,FALSE)</f>
        <v>　</v>
      </c>
      <c r="S588" s="81" t="str">
        <f>VLOOKUP($B588,'参加申込一覧表(様式A-3)'!$B$68:$AK$267,S$23,FALSE)</f>
        <v>　</v>
      </c>
      <c r="U588" s="83">
        <f>'参加申込一覧表(様式A-3)'!J$60</f>
      </c>
      <c r="V588" s="60">
        <v>30</v>
      </c>
      <c r="W588" s="73">
        <f>VLOOKUP($B588,'参加申込一覧表(様式A-3)'!$B$68:$AK$267,W$23,FALSE)</f>
        <v>0</v>
      </c>
      <c r="X588" s="60">
        <f t="shared" si="65"/>
        <v>12</v>
      </c>
      <c r="Y588" s="60">
        <f t="shared" si="66"/>
      </c>
      <c r="AC588" s="60">
        <f t="shared" si="67"/>
        <v>0</v>
      </c>
      <c r="AD588" s="60">
        <f t="shared" si="68"/>
        <v>0</v>
      </c>
      <c r="AE588" s="254">
        <f t="shared" si="70"/>
      </c>
    </row>
    <row r="589" spans="1:31" ht="13.5">
      <c r="A589" s="60">
        <v>564</v>
      </c>
      <c r="B589">
        <f>B586+1</f>
        <v>187</v>
      </c>
      <c r="C589" s="60">
        <f t="shared" si="69"/>
        <v>3</v>
      </c>
      <c r="D589" s="245">
        <f>VLOOKUP($B589,'参加申込一覧表(様式A-3)'!$B$68:$AK$267,D$24,FALSE)</f>
        <v>0</v>
      </c>
      <c r="E589" s="246">
        <f>IF(AE589="","",COUNTIF(AE$26:AE589,E$24))</f>
      </c>
      <c r="G589" s="73">
        <f>VLOOKUP($B589,'参加申込一覧表(様式A-3)'!$B$68:$AK$267,G$24,FALSE)</f>
        <v>0</v>
      </c>
      <c r="H589" s="60">
        <f t="shared" si="64"/>
      </c>
      <c r="I589" s="81">
        <f>VLOOKUP($B589,'参加申込一覧表(様式A-3)'!$B$68:$AK$267,I$24,FALSE)</f>
      </c>
      <c r="K589" s="73">
        <f>VLOOKUP($B589,'参加申込一覧表(様式A-3)'!$B$68:$AK$267,K$24,FALSE)</f>
        <v>0</v>
      </c>
      <c r="L589" s="81" t="str">
        <f>VLOOKUP($B589,'参加申込一覧表(様式A-3)'!$B$68:$AK$267,L$24,FALSE)</f>
        <v>・</v>
      </c>
      <c r="M589" s="81" t="str">
        <f>VLOOKUP($B589,'参加申込一覧表(様式A-3)'!$B$68:$AK$267,M$24,FALSE)</f>
        <v>・</v>
      </c>
      <c r="N589" s="81" t="str">
        <f>VLOOKUP($B589,'参加申込一覧表(様式A-3)'!$B$68:$AK$267,N$24,FALSE)</f>
        <v>・</v>
      </c>
      <c r="Q589" s="73">
        <f>VLOOKUP($B589,'参加申込一覧表(様式A-3)'!$B$68:$AK$267,Q$24,FALSE)</f>
      </c>
      <c r="R589" s="81" t="str">
        <f>VLOOKUP($B589,'参加申込一覧表(様式A-3)'!$B$68:$AK$267,R$24,FALSE)</f>
        <v>　</v>
      </c>
      <c r="S589" s="81" t="str">
        <f>VLOOKUP($B589,'参加申込一覧表(様式A-3)'!$B$68:$AK$267,S$24,FALSE)</f>
        <v>　</v>
      </c>
      <c r="U589" s="83">
        <f>'参加申込一覧表(様式A-3)'!J$60</f>
      </c>
      <c r="V589" s="60">
        <v>30</v>
      </c>
      <c r="W589" s="73">
        <f>VLOOKUP($B589,'参加申込一覧表(様式A-3)'!$B$68:$AK$267,W$24,FALSE)</f>
        <v>0</v>
      </c>
      <c r="X589" s="60">
        <f t="shared" si="65"/>
        <v>12</v>
      </c>
      <c r="Y589" s="60">
        <f t="shared" si="66"/>
      </c>
      <c r="AC589" s="60">
        <f t="shared" si="67"/>
        <v>0</v>
      </c>
      <c r="AD589" s="60">
        <f t="shared" si="68"/>
        <v>0</v>
      </c>
      <c r="AE589" s="254">
        <f t="shared" si="70"/>
      </c>
    </row>
    <row r="590" spans="1:31" ht="13.5">
      <c r="A590" s="60">
        <v>565</v>
      </c>
      <c r="B590">
        <f>B589</f>
        <v>187</v>
      </c>
      <c r="C590" s="60">
        <f t="shared" si="69"/>
        <v>1</v>
      </c>
      <c r="D590" s="245">
        <f>VLOOKUP($B590,'参加申込一覧表(様式A-3)'!$B$68:$AK$267,D$22,FALSE)</f>
        <v>0</v>
      </c>
      <c r="E590" s="246">
        <f>IF(AE590="","",COUNTIF(AE$26:AE590,E$24))</f>
      </c>
      <c r="G590" s="73">
        <f>VLOOKUP($B590,'参加申込一覧表(様式A-3)'!$B$68:$AK$267,G$22,FALSE)</f>
        <v>0</v>
      </c>
      <c r="H590" s="60">
        <f t="shared" si="64"/>
      </c>
      <c r="I590" s="81">
        <f>VLOOKUP($B590,'参加申込一覧表(様式A-3)'!$B$68:$AK$267,I$22,FALSE)</f>
      </c>
      <c r="K590" s="73">
        <f>VLOOKUP($B590,'参加申込一覧表(様式A-3)'!$B$68:$AK$267,K$22,FALSE)</f>
        <v>0</v>
      </c>
      <c r="L590" s="81" t="str">
        <f>VLOOKUP($B590,'参加申込一覧表(様式A-3)'!$B$68:$AK$267,L$22,FALSE)</f>
        <v>・</v>
      </c>
      <c r="M590" s="81" t="str">
        <f>VLOOKUP($B590,'参加申込一覧表(様式A-3)'!$B$68:$AK$267,M$22,FALSE)</f>
        <v>・</v>
      </c>
      <c r="N590" s="81" t="str">
        <f>VLOOKUP($B590,'参加申込一覧表(様式A-3)'!$B$68:$AK$267,N$22,FALSE)</f>
        <v>・</v>
      </c>
      <c r="Q590" s="73">
        <f>VLOOKUP($B590,'参加申込一覧表(様式A-3)'!$B$68:$AK$267,$Q$22,FALSE)</f>
      </c>
      <c r="R590" s="81" t="str">
        <f>VLOOKUP($B590,'参加申込一覧表(様式A-3)'!$B$68:$AK$267,R$22,FALSE)</f>
        <v>　</v>
      </c>
      <c r="S590" s="81" t="str">
        <f>VLOOKUP($B590,'参加申込一覧表(様式A-3)'!$B$68:$AK$267,S$22,FALSE)</f>
        <v>　</v>
      </c>
      <c r="U590" s="83">
        <f>'参加申込一覧表(様式A-3)'!J$60</f>
      </c>
      <c r="V590" s="60">
        <v>30</v>
      </c>
      <c r="W590" s="73">
        <f>VLOOKUP($B590,'参加申込一覧表(様式A-3)'!$B$68:$AK$267,W$22,FALSE)</f>
        <v>0</v>
      </c>
      <c r="X590" s="60">
        <f t="shared" si="65"/>
        <v>12</v>
      </c>
      <c r="Y590" s="60">
        <f t="shared" si="66"/>
      </c>
      <c r="AC590" s="60">
        <f t="shared" si="67"/>
        <v>0</v>
      </c>
      <c r="AD590" s="60">
        <f t="shared" si="68"/>
        <v>0</v>
      </c>
      <c r="AE590" s="254">
        <f t="shared" si="70"/>
      </c>
    </row>
    <row r="591" spans="1:31" ht="13.5">
      <c r="A591" s="60">
        <v>566</v>
      </c>
      <c r="B591">
        <f>B590</f>
        <v>187</v>
      </c>
      <c r="C591" s="60">
        <f t="shared" si="69"/>
        <v>2</v>
      </c>
      <c r="D591" s="245">
        <f>VLOOKUP($B591,'参加申込一覧表(様式A-3)'!$B$68:$AK$267,D$23,FALSE)</f>
        <v>0</v>
      </c>
      <c r="E591" s="246">
        <f>IF(AE591="","",COUNTIF(AE$26:AE591,E$24))</f>
      </c>
      <c r="G591" s="73">
        <f>VLOOKUP($B591,'参加申込一覧表(様式A-3)'!$B$68:$AK$267,G$23,FALSE)</f>
        <v>0</v>
      </c>
      <c r="H591" s="60">
        <f t="shared" si="64"/>
      </c>
      <c r="I591" s="81">
        <f>VLOOKUP($B591,'参加申込一覧表(様式A-3)'!$B$68:$AK$267,I$23,FALSE)</f>
      </c>
      <c r="K591" s="73">
        <f>VLOOKUP($B591,'参加申込一覧表(様式A-3)'!$B$68:$AK$267,K$23,FALSE)</f>
        <v>0</v>
      </c>
      <c r="L591" s="81" t="str">
        <f>VLOOKUP($B591,'参加申込一覧表(様式A-3)'!$B$68:$AK$267,L$23,FALSE)</f>
        <v>・</v>
      </c>
      <c r="M591" s="81" t="str">
        <f>VLOOKUP($B591,'参加申込一覧表(様式A-3)'!$B$68:$AK$267,M$23,FALSE)</f>
        <v>・</v>
      </c>
      <c r="N591" s="81" t="str">
        <f>VLOOKUP($B591,'参加申込一覧表(様式A-3)'!$B$68:$AK$267,N$23,FALSE)</f>
        <v>・</v>
      </c>
      <c r="Q591" s="73">
        <f>VLOOKUP($B591,'参加申込一覧表(様式A-3)'!$B$68:$AK$267,Q$23,FALSE)</f>
      </c>
      <c r="R591" s="81" t="str">
        <f>VLOOKUP($B591,'参加申込一覧表(様式A-3)'!$B$68:$AK$267,R$23,FALSE)</f>
        <v>　</v>
      </c>
      <c r="S591" s="81" t="str">
        <f>VLOOKUP($B591,'参加申込一覧表(様式A-3)'!$B$68:$AK$267,S$23,FALSE)</f>
        <v>　</v>
      </c>
      <c r="U591" s="83">
        <f>'参加申込一覧表(様式A-3)'!J$60</f>
      </c>
      <c r="V591" s="60">
        <v>30</v>
      </c>
      <c r="W591" s="73">
        <f>VLOOKUP($B591,'参加申込一覧表(様式A-3)'!$B$68:$AK$267,W$23,FALSE)</f>
        <v>0</v>
      </c>
      <c r="X591" s="60">
        <f t="shared" si="65"/>
        <v>12</v>
      </c>
      <c r="Y591" s="60">
        <f t="shared" si="66"/>
      </c>
      <c r="AC591" s="60">
        <f t="shared" si="67"/>
        <v>0</v>
      </c>
      <c r="AD591" s="60">
        <f t="shared" si="68"/>
        <v>0</v>
      </c>
      <c r="AE591" s="254">
        <f t="shared" si="70"/>
      </c>
    </row>
    <row r="592" spans="1:31" ht="13.5">
      <c r="A592" s="60">
        <v>567</v>
      </c>
      <c r="B592">
        <f>B589+1</f>
        <v>188</v>
      </c>
      <c r="C592" s="60">
        <f t="shared" si="69"/>
        <v>3</v>
      </c>
      <c r="D592" s="245">
        <f>VLOOKUP($B592,'参加申込一覧表(様式A-3)'!$B$68:$AK$267,D$24,FALSE)</f>
        <v>0</v>
      </c>
      <c r="E592" s="246">
        <f>IF(AE592="","",COUNTIF(AE$26:AE592,E$24))</f>
      </c>
      <c r="G592" s="73">
        <f>VLOOKUP($B592,'参加申込一覧表(様式A-3)'!$B$68:$AK$267,G$24,FALSE)</f>
        <v>0</v>
      </c>
      <c r="H592" s="60">
        <f t="shared" si="64"/>
      </c>
      <c r="I592" s="81">
        <f>VLOOKUP($B592,'参加申込一覧表(様式A-3)'!$B$68:$AK$267,I$24,FALSE)</f>
      </c>
      <c r="K592" s="73">
        <f>VLOOKUP($B592,'参加申込一覧表(様式A-3)'!$B$68:$AK$267,K$24,FALSE)</f>
        <v>0</v>
      </c>
      <c r="L592" s="81" t="str">
        <f>VLOOKUP($B592,'参加申込一覧表(様式A-3)'!$B$68:$AK$267,L$24,FALSE)</f>
        <v>・</v>
      </c>
      <c r="M592" s="81" t="str">
        <f>VLOOKUP($B592,'参加申込一覧表(様式A-3)'!$B$68:$AK$267,M$24,FALSE)</f>
        <v>・</v>
      </c>
      <c r="N592" s="81" t="str">
        <f>VLOOKUP($B592,'参加申込一覧表(様式A-3)'!$B$68:$AK$267,N$24,FALSE)</f>
        <v>・</v>
      </c>
      <c r="Q592" s="73">
        <f>VLOOKUP($B592,'参加申込一覧表(様式A-3)'!$B$68:$AK$267,Q$24,FALSE)</f>
      </c>
      <c r="R592" s="81" t="str">
        <f>VLOOKUP($B592,'参加申込一覧表(様式A-3)'!$B$68:$AK$267,R$24,FALSE)</f>
        <v>　</v>
      </c>
      <c r="S592" s="81" t="str">
        <f>VLOOKUP($B592,'参加申込一覧表(様式A-3)'!$B$68:$AK$267,S$24,FALSE)</f>
        <v>　</v>
      </c>
      <c r="U592" s="83">
        <f>'参加申込一覧表(様式A-3)'!J$60</f>
      </c>
      <c r="V592" s="60">
        <v>30</v>
      </c>
      <c r="W592" s="73">
        <f>VLOOKUP($B592,'参加申込一覧表(様式A-3)'!$B$68:$AK$267,W$24,FALSE)</f>
        <v>0</v>
      </c>
      <c r="X592" s="60">
        <f t="shared" si="65"/>
        <v>12</v>
      </c>
      <c r="Y592" s="60">
        <f t="shared" si="66"/>
      </c>
      <c r="AC592" s="60">
        <f t="shared" si="67"/>
        <v>0</v>
      </c>
      <c r="AD592" s="60">
        <f t="shared" si="68"/>
        <v>0</v>
      </c>
      <c r="AE592" s="254">
        <f t="shared" si="70"/>
      </c>
    </row>
    <row r="593" spans="1:31" ht="13.5">
      <c r="A593" s="60">
        <v>568</v>
      </c>
      <c r="B593">
        <f>B592</f>
        <v>188</v>
      </c>
      <c r="C593" s="60">
        <f t="shared" si="69"/>
        <v>1</v>
      </c>
      <c r="D593" s="245">
        <f>VLOOKUP($B593,'参加申込一覧表(様式A-3)'!$B$68:$AK$267,D$22,FALSE)</f>
        <v>0</v>
      </c>
      <c r="E593" s="246">
        <f>IF(AE593="","",COUNTIF(AE$26:AE593,E$24))</f>
      </c>
      <c r="G593" s="73">
        <f>VLOOKUP($B593,'参加申込一覧表(様式A-3)'!$B$68:$AK$267,G$22,FALSE)</f>
        <v>0</v>
      </c>
      <c r="H593" s="60">
        <f t="shared" si="64"/>
      </c>
      <c r="I593" s="81">
        <f>VLOOKUP($B593,'参加申込一覧表(様式A-3)'!$B$68:$AK$267,I$22,FALSE)</f>
      </c>
      <c r="K593" s="73">
        <f>VLOOKUP($B593,'参加申込一覧表(様式A-3)'!$B$68:$AK$267,K$22,FALSE)</f>
        <v>0</v>
      </c>
      <c r="L593" s="81" t="str">
        <f>VLOOKUP($B593,'参加申込一覧表(様式A-3)'!$B$68:$AK$267,L$22,FALSE)</f>
        <v>・</v>
      </c>
      <c r="M593" s="81" t="str">
        <f>VLOOKUP($B593,'参加申込一覧表(様式A-3)'!$B$68:$AK$267,M$22,FALSE)</f>
        <v>・</v>
      </c>
      <c r="N593" s="81" t="str">
        <f>VLOOKUP($B593,'参加申込一覧表(様式A-3)'!$B$68:$AK$267,N$22,FALSE)</f>
        <v>・</v>
      </c>
      <c r="Q593" s="73">
        <f>VLOOKUP($B593,'参加申込一覧表(様式A-3)'!$B$68:$AK$267,$Q$22,FALSE)</f>
      </c>
      <c r="R593" s="81" t="str">
        <f>VLOOKUP($B593,'参加申込一覧表(様式A-3)'!$B$68:$AK$267,R$22,FALSE)</f>
        <v>　</v>
      </c>
      <c r="S593" s="81" t="str">
        <f>VLOOKUP($B593,'参加申込一覧表(様式A-3)'!$B$68:$AK$267,S$22,FALSE)</f>
        <v>　</v>
      </c>
      <c r="U593" s="83">
        <f>'参加申込一覧表(様式A-3)'!J$60</f>
      </c>
      <c r="V593" s="60">
        <v>30</v>
      </c>
      <c r="W593" s="73">
        <f>VLOOKUP($B593,'参加申込一覧表(様式A-3)'!$B$68:$AK$267,W$22,FALSE)</f>
        <v>0</v>
      </c>
      <c r="X593" s="60">
        <f t="shared" si="65"/>
        <v>12</v>
      </c>
      <c r="Y593" s="60">
        <f t="shared" si="66"/>
      </c>
      <c r="AC593" s="60">
        <f t="shared" si="67"/>
        <v>0</v>
      </c>
      <c r="AD593" s="60">
        <f t="shared" si="68"/>
        <v>0</v>
      </c>
      <c r="AE593" s="254">
        <f t="shared" si="70"/>
      </c>
    </row>
    <row r="594" spans="1:31" ht="13.5">
      <c r="A594" s="60">
        <v>569</v>
      </c>
      <c r="B594">
        <f>B593</f>
        <v>188</v>
      </c>
      <c r="C594" s="60">
        <f t="shared" si="69"/>
        <v>2</v>
      </c>
      <c r="D594" s="245">
        <f>VLOOKUP($B594,'参加申込一覧表(様式A-3)'!$B$68:$AK$267,D$23,FALSE)</f>
        <v>0</v>
      </c>
      <c r="E594" s="246">
        <f>IF(AE594="","",COUNTIF(AE$26:AE594,E$24))</f>
      </c>
      <c r="G594" s="73">
        <f>VLOOKUP($B594,'参加申込一覧表(様式A-3)'!$B$68:$AK$267,G$23,FALSE)</f>
        <v>0</v>
      </c>
      <c r="H594" s="60">
        <f t="shared" si="64"/>
      </c>
      <c r="I594" s="81">
        <f>VLOOKUP($B594,'参加申込一覧表(様式A-3)'!$B$68:$AK$267,I$23,FALSE)</f>
      </c>
      <c r="K594" s="73">
        <f>VLOOKUP($B594,'参加申込一覧表(様式A-3)'!$B$68:$AK$267,K$23,FALSE)</f>
        <v>0</v>
      </c>
      <c r="L594" s="81" t="str">
        <f>VLOOKUP($B594,'参加申込一覧表(様式A-3)'!$B$68:$AK$267,L$23,FALSE)</f>
        <v>・</v>
      </c>
      <c r="M594" s="81" t="str">
        <f>VLOOKUP($B594,'参加申込一覧表(様式A-3)'!$B$68:$AK$267,M$23,FALSE)</f>
        <v>・</v>
      </c>
      <c r="N594" s="81" t="str">
        <f>VLOOKUP($B594,'参加申込一覧表(様式A-3)'!$B$68:$AK$267,N$23,FALSE)</f>
        <v>・</v>
      </c>
      <c r="Q594" s="73">
        <f>VLOOKUP($B594,'参加申込一覧表(様式A-3)'!$B$68:$AK$267,Q$23,FALSE)</f>
      </c>
      <c r="R594" s="81" t="str">
        <f>VLOOKUP($B594,'参加申込一覧表(様式A-3)'!$B$68:$AK$267,R$23,FALSE)</f>
        <v>　</v>
      </c>
      <c r="S594" s="81" t="str">
        <f>VLOOKUP($B594,'参加申込一覧表(様式A-3)'!$B$68:$AK$267,S$23,FALSE)</f>
        <v>　</v>
      </c>
      <c r="U594" s="83">
        <f>'参加申込一覧表(様式A-3)'!J$60</f>
      </c>
      <c r="V594" s="60">
        <v>30</v>
      </c>
      <c r="W594" s="73">
        <f>VLOOKUP($B594,'参加申込一覧表(様式A-3)'!$B$68:$AK$267,W$23,FALSE)</f>
        <v>0</v>
      </c>
      <c r="X594" s="60">
        <f t="shared" si="65"/>
        <v>12</v>
      </c>
      <c r="Y594" s="60">
        <f t="shared" si="66"/>
      </c>
      <c r="AC594" s="60">
        <f t="shared" si="67"/>
        <v>0</v>
      </c>
      <c r="AD594" s="60">
        <f t="shared" si="68"/>
        <v>0</v>
      </c>
      <c r="AE594" s="254">
        <f t="shared" si="70"/>
      </c>
    </row>
    <row r="595" spans="1:31" ht="13.5">
      <c r="A595" s="60">
        <v>570</v>
      </c>
      <c r="B595">
        <f>B592+1</f>
        <v>189</v>
      </c>
      <c r="C595" s="60">
        <f t="shared" si="69"/>
        <v>3</v>
      </c>
      <c r="D595" s="245">
        <f>VLOOKUP($B595,'参加申込一覧表(様式A-3)'!$B$68:$AK$267,D$24,FALSE)</f>
        <v>0</v>
      </c>
      <c r="E595" s="246">
        <f>IF(AE595="","",COUNTIF(AE$26:AE595,E$24))</f>
      </c>
      <c r="G595" s="73">
        <f>VLOOKUP($B595,'参加申込一覧表(様式A-3)'!$B$68:$AK$267,G$24,FALSE)</f>
        <v>0</v>
      </c>
      <c r="H595" s="60">
        <f t="shared" si="64"/>
      </c>
      <c r="I595" s="81">
        <f>VLOOKUP($B595,'参加申込一覧表(様式A-3)'!$B$68:$AK$267,I$24,FALSE)</f>
      </c>
      <c r="K595" s="73">
        <f>VLOOKUP($B595,'参加申込一覧表(様式A-3)'!$B$68:$AK$267,K$24,FALSE)</f>
        <v>0</v>
      </c>
      <c r="L595" s="81" t="str">
        <f>VLOOKUP($B595,'参加申込一覧表(様式A-3)'!$B$68:$AK$267,L$24,FALSE)</f>
        <v>・</v>
      </c>
      <c r="M595" s="81" t="str">
        <f>VLOOKUP($B595,'参加申込一覧表(様式A-3)'!$B$68:$AK$267,M$24,FALSE)</f>
        <v>・</v>
      </c>
      <c r="N595" s="81" t="str">
        <f>VLOOKUP($B595,'参加申込一覧表(様式A-3)'!$B$68:$AK$267,N$24,FALSE)</f>
        <v>・</v>
      </c>
      <c r="Q595" s="73">
        <f>VLOOKUP($B595,'参加申込一覧表(様式A-3)'!$B$68:$AK$267,Q$24,FALSE)</f>
      </c>
      <c r="R595" s="81" t="str">
        <f>VLOOKUP($B595,'参加申込一覧表(様式A-3)'!$B$68:$AK$267,R$24,FALSE)</f>
        <v>　</v>
      </c>
      <c r="S595" s="81" t="str">
        <f>VLOOKUP($B595,'参加申込一覧表(様式A-3)'!$B$68:$AK$267,S$24,FALSE)</f>
        <v>　</v>
      </c>
      <c r="U595" s="83">
        <f>'参加申込一覧表(様式A-3)'!J$60</f>
      </c>
      <c r="V595" s="60">
        <v>30</v>
      </c>
      <c r="W595" s="73">
        <f>VLOOKUP($B595,'参加申込一覧表(様式A-3)'!$B$68:$AK$267,W$24,FALSE)</f>
        <v>0</v>
      </c>
      <c r="X595" s="60">
        <f t="shared" si="65"/>
        <v>12</v>
      </c>
      <c r="Y595" s="60">
        <f t="shared" si="66"/>
      </c>
      <c r="AC595" s="60">
        <f t="shared" si="67"/>
        <v>0</v>
      </c>
      <c r="AD595" s="60">
        <f t="shared" si="68"/>
        <v>0</v>
      </c>
      <c r="AE595" s="254">
        <f t="shared" si="70"/>
      </c>
    </row>
    <row r="596" spans="1:31" ht="13.5">
      <c r="A596" s="60">
        <v>571</v>
      </c>
      <c r="B596">
        <f>B595</f>
        <v>189</v>
      </c>
      <c r="C596" s="60">
        <f t="shared" si="69"/>
        <v>1</v>
      </c>
      <c r="D596" s="245">
        <f>VLOOKUP($B596,'参加申込一覧表(様式A-3)'!$B$68:$AK$267,D$22,FALSE)</f>
        <v>0</v>
      </c>
      <c r="E596" s="246">
        <f>IF(AE596="","",COUNTIF(AE$26:AE596,E$24))</f>
      </c>
      <c r="G596" s="73">
        <f>VLOOKUP($B596,'参加申込一覧表(様式A-3)'!$B$68:$AK$267,G$22,FALSE)</f>
        <v>0</v>
      </c>
      <c r="H596" s="60">
        <f t="shared" si="64"/>
      </c>
      <c r="I596" s="81">
        <f>VLOOKUP($B596,'参加申込一覧表(様式A-3)'!$B$68:$AK$267,I$22,FALSE)</f>
      </c>
      <c r="K596" s="73">
        <f>VLOOKUP($B596,'参加申込一覧表(様式A-3)'!$B$68:$AK$267,K$22,FALSE)</f>
        <v>0</v>
      </c>
      <c r="L596" s="81" t="str">
        <f>VLOOKUP($B596,'参加申込一覧表(様式A-3)'!$B$68:$AK$267,L$22,FALSE)</f>
        <v>・</v>
      </c>
      <c r="M596" s="81" t="str">
        <f>VLOOKUP($B596,'参加申込一覧表(様式A-3)'!$B$68:$AK$267,M$22,FALSE)</f>
        <v>・</v>
      </c>
      <c r="N596" s="81" t="str">
        <f>VLOOKUP($B596,'参加申込一覧表(様式A-3)'!$B$68:$AK$267,N$22,FALSE)</f>
        <v>・</v>
      </c>
      <c r="Q596" s="73">
        <f>VLOOKUP($B596,'参加申込一覧表(様式A-3)'!$B$68:$AK$267,$Q$22,FALSE)</f>
      </c>
      <c r="R596" s="81" t="str">
        <f>VLOOKUP($B596,'参加申込一覧表(様式A-3)'!$B$68:$AK$267,R$22,FALSE)</f>
        <v>　</v>
      </c>
      <c r="S596" s="81" t="str">
        <f>VLOOKUP($B596,'参加申込一覧表(様式A-3)'!$B$68:$AK$267,S$22,FALSE)</f>
        <v>　</v>
      </c>
      <c r="U596" s="83">
        <f>'参加申込一覧表(様式A-3)'!J$60</f>
      </c>
      <c r="V596" s="60">
        <v>30</v>
      </c>
      <c r="W596" s="73">
        <f>VLOOKUP($B596,'参加申込一覧表(様式A-3)'!$B$68:$AK$267,W$22,FALSE)</f>
        <v>0</v>
      </c>
      <c r="X596" s="60">
        <f t="shared" si="65"/>
        <v>12</v>
      </c>
      <c r="Y596" s="60">
        <f t="shared" si="66"/>
      </c>
      <c r="AC596" s="60">
        <f t="shared" si="67"/>
        <v>0</v>
      </c>
      <c r="AD596" s="60">
        <f t="shared" si="68"/>
        <v>0</v>
      </c>
      <c r="AE596" s="254">
        <f t="shared" si="70"/>
      </c>
    </row>
    <row r="597" spans="1:31" ht="13.5">
      <c r="A597" s="60">
        <v>572</v>
      </c>
      <c r="B597">
        <f>B596</f>
        <v>189</v>
      </c>
      <c r="C597" s="60">
        <f t="shared" si="69"/>
        <v>2</v>
      </c>
      <c r="D597" s="245">
        <f>VLOOKUP($B597,'参加申込一覧表(様式A-3)'!$B$68:$AK$267,D$23,FALSE)</f>
        <v>0</v>
      </c>
      <c r="E597" s="246">
        <f>IF(AE597="","",COUNTIF(AE$26:AE597,E$24))</f>
      </c>
      <c r="G597" s="73">
        <f>VLOOKUP($B597,'参加申込一覧表(様式A-3)'!$B$68:$AK$267,G$23,FALSE)</f>
        <v>0</v>
      </c>
      <c r="H597" s="60">
        <f t="shared" si="64"/>
      </c>
      <c r="I597" s="81">
        <f>VLOOKUP($B597,'参加申込一覧表(様式A-3)'!$B$68:$AK$267,I$23,FALSE)</f>
      </c>
      <c r="K597" s="73">
        <f>VLOOKUP($B597,'参加申込一覧表(様式A-3)'!$B$68:$AK$267,K$23,FALSE)</f>
        <v>0</v>
      </c>
      <c r="L597" s="81" t="str">
        <f>VLOOKUP($B597,'参加申込一覧表(様式A-3)'!$B$68:$AK$267,L$23,FALSE)</f>
        <v>・</v>
      </c>
      <c r="M597" s="81" t="str">
        <f>VLOOKUP($B597,'参加申込一覧表(様式A-3)'!$B$68:$AK$267,M$23,FALSE)</f>
        <v>・</v>
      </c>
      <c r="N597" s="81" t="str">
        <f>VLOOKUP($B597,'参加申込一覧表(様式A-3)'!$B$68:$AK$267,N$23,FALSE)</f>
        <v>・</v>
      </c>
      <c r="Q597" s="73">
        <f>VLOOKUP($B597,'参加申込一覧表(様式A-3)'!$B$68:$AK$267,Q$23,FALSE)</f>
      </c>
      <c r="R597" s="81" t="str">
        <f>VLOOKUP($B597,'参加申込一覧表(様式A-3)'!$B$68:$AK$267,R$23,FALSE)</f>
        <v>　</v>
      </c>
      <c r="S597" s="81" t="str">
        <f>VLOOKUP($B597,'参加申込一覧表(様式A-3)'!$B$68:$AK$267,S$23,FALSE)</f>
        <v>　</v>
      </c>
      <c r="U597" s="83">
        <f>'参加申込一覧表(様式A-3)'!J$60</f>
      </c>
      <c r="V597" s="60">
        <v>30</v>
      </c>
      <c r="W597" s="73">
        <f>VLOOKUP($B597,'参加申込一覧表(様式A-3)'!$B$68:$AK$267,W$23,FALSE)</f>
        <v>0</v>
      </c>
      <c r="X597" s="60">
        <f t="shared" si="65"/>
        <v>12</v>
      </c>
      <c r="Y597" s="60">
        <f t="shared" si="66"/>
      </c>
      <c r="AC597" s="60">
        <f t="shared" si="67"/>
        <v>0</v>
      </c>
      <c r="AD597" s="60">
        <f t="shared" si="68"/>
        <v>0</v>
      </c>
      <c r="AE597" s="254">
        <f t="shared" si="70"/>
      </c>
    </row>
    <row r="598" spans="1:31" ht="13.5">
      <c r="A598" s="60">
        <v>573</v>
      </c>
      <c r="B598">
        <f>B595+1</f>
        <v>190</v>
      </c>
      <c r="C598" s="60">
        <f t="shared" si="69"/>
        <v>3</v>
      </c>
      <c r="D598" s="245">
        <f>VLOOKUP($B598,'参加申込一覧表(様式A-3)'!$B$68:$AK$267,D$24,FALSE)</f>
        <v>0</v>
      </c>
      <c r="E598" s="246">
        <f>IF(AE598="","",COUNTIF(AE$26:AE598,E$24))</f>
      </c>
      <c r="G598" s="73">
        <f>VLOOKUP($B598,'参加申込一覧表(様式A-3)'!$B$68:$AK$267,G$24,FALSE)</f>
        <v>0</v>
      </c>
      <c r="H598" s="60">
        <f t="shared" si="64"/>
      </c>
      <c r="I598" s="81">
        <f>VLOOKUP($B598,'参加申込一覧表(様式A-3)'!$B$68:$AK$267,I$24,FALSE)</f>
      </c>
      <c r="K598" s="73">
        <f>VLOOKUP($B598,'参加申込一覧表(様式A-3)'!$B$68:$AK$267,K$24,FALSE)</f>
        <v>0</v>
      </c>
      <c r="L598" s="81" t="str">
        <f>VLOOKUP($B598,'参加申込一覧表(様式A-3)'!$B$68:$AK$267,L$24,FALSE)</f>
        <v>・</v>
      </c>
      <c r="M598" s="81" t="str">
        <f>VLOOKUP($B598,'参加申込一覧表(様式A-3)'!$B$68:$AK$267,M$24,FALSE)</f>
        <v>・</v>
      </c>
      <c r="N598" s="81" t="str">
        <f>VLOOKUP($B598,'参加申込一覧表(様式A-3)'!$B$68:$AK$267,N$24,FALSE)</f>
        <v>・</v>
      </c>
      <c r="Q598" s="73">
        <f>VLOOKUP($B598,'参加申込一覧表(様式A-3)'!$B$68:$AK$267,Q$24,FALSE)</f>
      </c>
      <c r="R598" s="81" t="str">
        <f>VLOOKUP($B598,'参加申込一覧表(様式A-3)'!$B$68:$AK$267,R$24,FALSE)</f>
        <v>　</v>
      </c>
      <c r="S598" s="81" t="str">
        <f>VLOOKUP($B598,'参加申込一覧表(様式A-3)'!$B$68:$AK$267,S$24,FALSE)</f>
        <v>　</v>
      </c>
      <c r="U598" s="83">
        <f>'参加申込一覧表(様式A-3)'!J$60</f>
      </c>
      <c r="V598" s="60">
        <v>30</v>
      </c>
      <c r="W598" s="73">
        <f>VLOOKUP($B598,'参加申込一覧表(様式A-3)'!$B$68:$AK$267,W$24,FALSE)</f>
        <v>0</v>
      </c>
      <c r="X598" s="60">
        <f t="shared" si="65"/>
        <v>12</v>
      </c>
      <c r="Y598" s="60">
        <f t="shared" si="66"/>
      </c>
      <c r="AC598" s="60">
        <f t="shared" si="67"/>
        <v>0</v>
      </c>
      <c r="AD598" s="60">
        <f t="shared" si="68"/>
        <v>0</v>
      </c>
      <c r="AE598" s="254">
        <f t="shared" si="70"/>
      </c>
    </row>
    <row r="599" spans="1:31" ht="13.5">
      <c r="A599" s="60">
        <v>574</v>
      </c>
      <c r="B599">
        <f>B598</f>
        <v>190</v>
      </c>
      <c r="C599" s="60">
        <f t="shared" si="69"/>
        <v>1</v>
      </c>
      <c r="D599" s="245">
        <f>VLOOKUP($B599,'参加申込一覧表(様式A-3)'!$B$68:$AK$267,D$22,FALSE)</f>
        <v>0</v>
      </c>
      <c r="E599" s="246">
        <f>IF(AE599="","",COUNTIF(AE$26:AE599,E$24))</f>
      </c>
      <c r="G599" s="73">
        <f>VLOOKUP($B599,'参加申込一覧表(様式A-3)'!$B$68:$AK$267,G$22,FALSE)</f>
        <v>0</v>
      </c>
      <c r="H599" s="60">
        <f aca="true" t="shared" si="71" ref="H599:H631">IF(AND(I599&lt;&gt;"",R599&lt;&gt;""),0,"")</f>
      </c>
      <c r="I599" s="81">
        <f>VLOOKUP($B599,'参加申込一覧表(様式A-3)'!$B$68:$AK$267,I$22,FALSE)</f>
      </c>
      <c r="K599" s="73">
        <f>VLOOKUP($B599,'参加申込一覧表(様式A-3)'!$B$68:$AK$267,K$22,FALSE)</f>
        <v>0</v>
      </c>
      <c r="L599" s="81" t="str">
        <f>VLOOKUP($B599,'参加申込一覧表(様式A-3)'!$B$68:$AK$267,L$22,FALSE)</f>
        <v>・</v>
      </c>
      <c r="M599" s="81" t="str">
        <f>VLOOKUP($B599,'参加申込一覧表(様式A-3)'!$B$68:$AK$267,M$22,FALSE)</f>
        <v>・</v>
      </c>
      <c r="N599" s="81" t="str">
        <f>VLOOKUP($B599,'参加申込一覧表(様式A-3)'!$B$68:$AK$267,N$22,FALSE)</f>
        <v>・</v>
      </c>
      <c r="Q599" s="73">
        <f>VLOOKUP($B599,'参加申込一覧表(様式A-3)'!$B$68:$AK$267,$Q$22,FALSE)</f>
      </c>
      <c r="R599" s="81" t="str">
        <f>VLOOKUP($B599,'参加申込一覧表(様式A-3)'!$B$68:$AK$267,R$22,FALSE)</f>
        <v>　</v>
      </c>
      <c r="S599" s="81" t="str">
        <f>VLOOKUP($B599,'参加申込一覧表(様式A-3)'!$B$68:$AK$267,S$22,FALSE)</f>
        <v>　</v>
      </c>
      <c r="U599" s="83">
        <f>'参加申込一覧表(様式A-3)'!J$60</f>
      </c>
      <c r="V599" s="60">
        <v>30</v>
      </c>
      <c r="W599" s="73">
        <f>VLOOKUP($B599,'参加申込一覧表(様式A-3)'!$B$68:$AK$267,W$22,FALSE)</f>
        <v>0</v>
      </c>
      <c r="X599" s="60">
        <f aca="true" t="shared" si="72" ref="X599:X631">12+W599</f>
        <v>12</v>
      </c>
      <c r="Y599" s="60">
        <f aca="true" t="shared" si="73" ref="Y599:Y631">Q599</f>
      </c>
      <c r="AC599" s="60">
        <f aca="true" t="shared" si="74" ref="AC599:AC631">K599</f>
        <v>0</v>
      </c>
      <c r="AD599" s="60">
        <f aca="true" t="shared" si="75" ref="AD599:AD631">AC599</f>
        <v>0</v>
      </c>
      <c r="AE599" s="254">
        <f t="shared" si="70"/>
      </c>
    </row>
    <row r="600" spans="1:31" ht="13.5">
      <c r="A600" s="60">
        <v>575</v>
      </c>
      <c r="B600">
        <f>B599</f>
        <v>190</v>
      </c>
      <c r="C600" s="60">
        <f t="shared" si="69"/>
        <v>2</v>
      </c>
      <c r="D600" s="245">
        <f>VLOOKUP($B600,'参加申込一覧表(様式A-3)'!$B$68:$AK$267,D$23,FALSE)</f>
        <v>0</v>
      </c>
      <c r="E600" s="246">
        <f>IF(AE600="","",COUNTIF(AE$26:AE600,E$24))</f>
      </c>
      <c r="G600" s="73">
        <f>VLOOKUP($B600,'参加申込一覧表(様式A-3)'!$B$68:$AK$267,G$23,FALSE)</f>
        <v>0</v>
      </c>
      <c r="H600" s="60">
        <f t="shared" si="71"/>
      </c>
      <c r="I600" s="81">
        <f>VLOOKUP($B600,'参加申込一覧表(様式A-3)'!$B$68:$AK$267,I$23,FALSE)</f>
      </c>
      <c r="K600" s="73">
        <f>VLOOKUP($B600,'参加申込一覧表(様式A-3)'!$B$68:$AK$267,K$23,FALSE)</f>
        <v>0</v>
      </c>
      <c r="L600" s="81" t="str">
        <f>VLOOKUP($B600,'参加申込一覧表(様式A-3)'!$B$68:$AK$267,L$23,FALSE)</f>
        <v>・</v>
      </c>
      <c r="M600" s="81" t="str">
        <f>VLOOKUP($B600,'参加申込一覧表(様式A-3)'!$B$68:$AK$267,M$23,FALSE)</f>
        <v>・</v>
      </c>
      <c r="N600" s="81" t="str">
        <f>VLOOKUP($B600,'参加申込一覧表(様式A-3)'!$B$68:$AK$267,N$23,FALSE)</f>
        <v>・</v>
      </c>
      <c r="Q600" s="73">
        <f>VLOOKUP($B600,'参加申込一覧表(様式A-3)'!$B$68:$AK$267,Q$23,FALSE)</f>
      </c>
      <c r="R600" s="81" t="str">
        <f>VLOOKUP($B600,'参加申込一覧表(様式A-3)'!$B$68:$AK$267,R$23,FALSE)</f>
        <v>　</v>
      </c>
      <c r="S600" s="81" t="str">
        <f>VLOOKUP($B600,'参加申込一覧表(様式A-3)'!$B$68:$AK$267,S$23,FALSE)</f>
        <v>　</v>
      </c>
      <c r="U600" s="83">
        <f>'参加申込一覧表(様式A-3)'!J$60</f>
      </c>
      <c r="V600" s="60">
        <v>30</v>
      </c>
      <c r="W600" s="73">
        <f>VLOOKUP($B600,'参加申込一覧表(様式A-3)'!$B$68:$AK$267,W$23,FALSE)</f>
        <v>0</v>
      </c>
      <c r="X600" s="60">
        <f t="shared" si="72"/>
        <v>12</v>
      </c>
      <c r="Y600" s="60">
        <f t="shared" si="73"/>
      </c>
      <c r="AC600" s="60">
        <f t="shared" si="74"/>
        <v>0</v>
      </c>
      <c r="AD600" s="60">
        <f t="shared" si="75"/>
        <v>0</v>
      </c>
      <c r="AE600" s="254">
        <f t="shared" si="70"/>
      </c>
    </row>
    <row r="601" spans="1:31" ht="13.5">
      <c r="A601" s="60">
        <v>576</v>
      </c>
      <c r="B601">
        <f>B598+1</f>
        <v>191</v>
      </c>
      <c r="C601" s="60">
        <f t="shared" si="69"/>
        <v>3</v>
      </c>
      <c r="D601" s="245">
        <f>VLOOKUP($B601,'参加申込一覧表(様式A-3)'!$B$68:$AK$267,D$24,FALSE)</f>
        <v>0</v>
      </c>
      <c r="E601" s="246">
        <f>IF(AE601="","",COUNTIF(AE$26:AE601,E$24))</f>
      </c>
      <c r="G601" s="73">
        <f>VLOOKUP($B601,'参加申込一覧表(様式A-3)'!$B$68:$AK$267,G$24,FALSE)</f>
        <v>0</v>
      </c>
      <c r="H601" s="60">
        <f t="shared" si="71"/>
      </c>
      <c r="I601" s="81">
        <f>VLOOKUP($B601,'参加申込一覧表(様式A-3)'!$B$68:$AK$267,I$24,FALSE)</f>
      </c>
      <c r="K601" s="73">
        <f>VLOOKUP($B601,'参加申込一覧表(様式A-3)'!$B$68:$AK$267,K$24,FALSE)</f>
        <v>0</v>
      </c>
      <c r="L601" s="81" t="str">
        <f>VLOOKUP($B601,'参加申込一覧表(様式A-3)'!$B$68:$AK$267,L$24,FALSE)</f>
        <v>・</v>
      </c>
      <c r="M601" s="81" t="str">
        <f>VLOOKUP($B601,'参加申込一覧表(様式A-3)'!$B$68:$AK$267,M$24,FALSE)</f>
        <v>・</v>
      </c>
      <c r="N601" s="81" t="str">
        <f>VLOOKUP($B601,'参加申込一覧表(様式A-3)'!$B$68:$AK$267,N$24,FALSE)</f>
        <v>・</v>
      </c>
      <c r="Q601" s="73">
        <f>VLOOKUP($B601,'参加申込一覧表(様式A-3)'!$B$68:$AK$267,Q$24,FALSE)</f>
      </c>
      <c r="R601" s="81" t="str">
        <f>VLOOKUP($B601,'参加申込一覧表(様式A-3)'!$B$68:$AK$267,R$24,FALSE)</f>
        <v>　</v>
      </c>
      <c r="S601" s="81" t="str">
        <f>VLOOKUP($B601,'参加申込一覧表(様式A-3)'!$B$68:$AK$267,S$24,FALSE)</f>
        <v>　</v>
      </c>
      <c r="U601" s="83">
        <f>'参加申込一覧表(様式A-3)'!J$60</f>
      </c>
      <c r="V601" s="60">
        <v>30</v>
      </c>
      <c r="W601" s="73">
        <f>VLOOKUP($B601,'参加申込一覧表(様式A-3)'!$B$68:$AK$267,W$24,FALSE)</f>
        <v>0</v>
      </c>
      <c r="X601" s="60">
        <f t="shared" si="72"/>
        <v>12</v>
      </c>
      <c r="Y601" s="60">
        <f t="shared" si="73"/>
      </c>
      <c r="AC601" s="60">
        <f t="shared" si="74"/>
        <v>0</v>
      </c>
      <c r="AD601" s="60">
        <f t="shared" si="75"/>
        <v>0</v>
      </c>
      <c r="AE601" s="254">
        <f t="shared" si="70"/>
      </c>
    </row>
    <row r="602" spans="1:31" ht="13.5">
      <c r="A602" s="60">
        <v>577</v>
      </c>
      <c r="B602">
        <f>B601</f>
        <v>191</v>
      </c>
      <c r="C602" s="60">
        <f t="shared" si="69"/>
        <v>1</v>
      </c>
      <c r="D602" s="245">
        <f>VLOOKUP($B602,'参加申込一覧表(様式A-3)'!$B$68:$AK$267,D$22,FALSE)</f>
        <v>0</v>
      </c>
      <c r="E602" s="246">
        <f>IF(AE602="","",COUNTIF(AE$26:AE602,E$24))</f>
      </c>
      <c r="G602" s="73">
        <f>VLOOKUP($B602,'参加申込一覧表(様式A-3)'!$B$68:$AK$267,G$22,FALSE)</f>
        <v>0</v>
      </c>
      <c r="H602" s="60">
        <f t="shared" si="71"/>
      </c>
      <c r="I602" s="81">
        <f>VLOOKUP($B602,'参加申込一覧表(様式A-3)'!$B$68:$AK$267,I$22,FALSE)</f>
      </c>
      <c r="K602" s="73">
        <f>VLOOKUP($B602,'参加申込一覧表(様式A-3)'!$B$68:$AK$267,K$22,FALSE)</f>
        <v>0</v>
      </c>
      <c r="L602" s="81" t="str">
        <f>VLOOKUP($B602,'参加申込一覧表(様式A-3)'!$B$68:$AK$267,L$22,FALSE)</f>
        <v>・</v>
      </c>
      <c r="M602" s="81" t="str">
        <f>VLOOKUP($B602,'参加申込一覧表(様式A-3)'!$B$68:$AK$267,M$22,FALSE)</f>
        <v>・</v>
      </c>
      <c r="N602" s="81" t="str">
        <f>VLOOKUP($B602,'参加申込一覧表(様式A-3)'!$B$68:$AK$267,N$22,FALSE)</f>
        <v>・</v>
      </c>
      <c r="Q602" s="73">
        <f>VLOOKUP($B602,'参加申込一覧表(様式A-3)'!$B$68:$AK$267,$Q$22,FALSE)</f>
      </c>
      <c r="R602" s="81" t="str">
        <f>VLOOKUP($B602,'参加申込一覧表(様式A-3)'!$B$68:$AK$267,R$22,FALSE)</f>
        <v>　</v>
      </c>
      <c r="S602" s="81" t="str">
        <f>VLOOKUP($B602,'参加申込一覧表(様式A-3)'!$B$68:$AK$267,S$22,FALSE)</f>
        <v>　</v>
      </c>
      <c r="U602" s="83">
        <f>'参加申込一覧表(様式A-3)'!J$60</f>
      </c>
      <c r="V602" s="60">
        <v>30</v>
      </c>
      <c r="W602" s="73">
        <f>VLOOKUP($B602,'参加申込一覧表(様式A-3)'!$B$68:$AK$267,W$22,FALSE)</f>
        <v>0</v>
      </c>
      <c r="X602" s="60">
        <f t="shared" si="72"/>
        <v>12</v>
      </c>
      <c r="Y602" s="60">
        <f t="shared" si="73"/>
      </c>
      <c r="AC602" s="60">
        <f t="shared" si="74"/>
        <v>0</v>
      </c>
      <c r="AD602" s="60">
        <f t="shared" si="75"/>
        <v>0</v>
      </c>
      <c r="AE602" s="254">
        <f t="shared" si="70"/>
      </c>
    </row>
    <row r="603" spans="1:31" ht="13.5">
      <c r="A603" s="60">
        <v>578</v>
      </c>
      <c r="B603">
        <f>B602</f>
        <v>191</v>
      </c>
      <c r="C603" s="60">
        <f t="shared" si="69"/>
        <v>2</v>
      </c>
      <c r="D603" s="245">
        <f>VLOOKUP($B603,'参加申込一覧表(様式A-3)'!$B$68:$AK$267,D$23,FALSE)</f>
        <v>0</v>
      </c>
      <c r="E603" s="246">
        <f>IF(AE603="","",COUNTIF(AE$26:AE603,E$24))</f>
      </c>
      <c r="G603" s="73">
        <f>VLOOKUP($B603,'参加申込一覧表(様式A-3)'!$B$68:$AK$267,G$23,FALSE)</f>
        <v>0</v>
      </c>
      <c r="H603" s="60">
        <f t="shared" si="71"/>
      </c>
      <c r="I603" s="81">
        <f>VLOOKUP($B603,'参加申込一覧表(様式A-3)'!$B$68:$AK$267,I$23,FALSE)</f>
      </c>
      <c r="K603" s="73">
        <f>VLOOKUP($B603,'参加申込一覧表(様式A-3)'!$B$68:$AK$267,K$23,FALSE)</f>
        <v>0</v>
      </c>
      <c r="L603" s="81" t="str">
        <f>VLOOKUP($B603,'参加申込一覧表(様式A-3)'!$B$68:$AK$267,L$23,FALSE)</f>
        <v>・</v>
      </c>
      <c r="M603" s="81" t="str">
        <f>VLOOKUP($B603,'参加申込一覧表(様式A-3)'!$B$68:$AK$267,M$23,FALSE)</f>
        <v>・</v>
      </c>
      <c r="N603" s="81" t="str">
        <f>VLOOKUP($B603,'参加申込一覧表(様式A-3)'!$B$68:$AK$267,N$23,FALSE)</f>
        <v>・</v>
      </c>
      <c r="Q603" s="73">
        <f>VLOOKUP($B603,'参加申込一覧表(様式A-3)'!$B$68:$AK$267,Q$23,FALSE)</f>
      </c>
      <c r="R603" s="81" t="str">
        <f>VLOOKUP($B603,'参加申込一覧表(様式A-3)'!$B$68:$AK$267,R$23,FALSE)</f>
        <v>　</v>
      </c>
      <c r="S603" s="81" t="str">
        <f>VLOOKUP($B603,'参加申込一覧表(様式A-3)'!$B$68:$AK$267,S$23,FALSE)</f>
        <v>　</v>
      </c>
      <c r="U603" s="83">
        <f>'参加申込一覧表(様式A-3)'!J$60</f>
      </c>
      <c r="V603" s="60">
        <v>30</v>
      </c>
      <c r="W603" s="73">
        <f>VLOOKUP($B603,'参加申込一覧表(様式A-3)'!$B$68:$AK$267,W$23,FALSE)</f>
        <v>0</v>
      </c>
      <c r="X603" s="60">
        <f t="shared" si="72"/>
        <v>12</v>
      </c>
      <c r="Y603" s="60">
        <f t="shared" si="73"/>
      </c>
      <c r="AC603" s="60">
        <f t="shared" si="74"/>
        <v>0</v>
      </c>
      <c r="AD603" s="60">
        <f t="shared" si="75"/>
        <v>0</v>
      </c>
      <c r="AE603" s="254">
        <f t="shared" si="70"/>
      </c>
    </row>
    <row r="604" spans="1:31" ht="13.5">
      <c r="A604" s="60">
        <v>579</v>
      </c>
      <c r="B604">
        <f>B601+1</f>
        <v>192</v>
      </c>
      <c r="C604" s="60">
        <f t="shared" si="69"/>
        <v>3</v>
      </c>
      <c r="D604" s="245">
        <f>VLOOKUP($B604,'参加申込一覧表(様式A-3)'!$B$68:$AK$267,D$24,FALSE)</f>
        <v>0</v>
      </c>
      <c r="E604" s="246">
        <f>IF(AE604="","",COUNTIF(AE$26:AE604,E$24))</f>
      </c>
      <c r="G604" s="73">
        <f>VLOOKUP($B604,'参加申込一覧表(様式A-3)'!$B$68:$AK$267,G$24,FALSE)</f>
        <v>0</v>
      </c>
      <c r="H604" s="60">
        <f t="shared" si="71"/>
      </c>
      <c r="I604" s="81">
        <f>VLOOKUP($B604,'参加申込一覧表(様式A-3)'!$B$68:$AK$267,I$24,FALSE)</f>
      </c>
      <c r="K604" s="73">
        <f>VLOOKUP($B604,'参加申込一覧表(様式A-3)'!$B$68:$AK$267,K$24,FALSE)</f>
        <v>0</v>
      </c>
      <c r="L604" s="81" t="str">
        <f>VLOOKUP($B604,'参加申込一覧表(様式A-3)'!$B$68:$AK$267,L$24,FALSE)</f>
        <v>・</v>
      </c>
      <c r="M604" s="81" t="str">
        <f>VLOOKUP($B604,'参加申込一覧表(様式A-3)'!$B$68:$AK$267,M$24,FALSE)</f>
        <v>・</v>
      </c>
      <c r="N604" s="81" t="str">
        <f>VLOOKUP($B604,'参加申込一覧表(様式A-3)'!$B$68:$AK$267,N$24,FALSE)</f>
        <v>・</v>
      </c>
      <c r="Q604" s="73">
        <f>VLOOKUP($B604,'参加申込一覧表(様式A-3)'!$B$68:$AK$267,Q$24,FALSE)</f>
      </c>
      <c r="R604" s="81" t="str">
        <f>VLOOKUP($B604,'参加申込一覧表(様式A-3)'!$B$68:$AK$267,R$24,FALSE)</f>
        <v>　</v>
      </c>
      <c r="S604" s="81" t="str">
        <f>VLOOKUP($B604,'参加申込一覧表(様式A-3)'!$B$68:$AK$267,S$24,FALSE)</f>
        <v>　</v>
      </c>
      <c r="U604" s="83">
        <f>'参加申込一覧表(様式A-3)'!J$60</f>
      </c>
      <c r="V604" s="60">
        <v>30</v>
      </c>
      <c r="W604" s="73">
        <f>VLOOKUP($B604,'参加申込一覧表(様式A-3)'!$B$68:$AK$267,W$24,FALSE)</f>
        <v>0</v>
      </c>
      <c r="X604" s="60">
        <f t="shared" si="72"/>
        <v>12</v>
      </c>
      <c r="Y604" s="60">
        <f t="shared" si="73"/>
      </c>
      <c r="AC604" s="60">
        <f t="shared" si="74"/>
        <v>0</v>
      </c>
      <c r="AD604" s="60">
        <f t="shared" si="75"/>
        <v>0</v>
      </c>
      <c r="AE604" s="254">
        <f t="shared" si="70"/>
      </c>
    </row>
    <row r="605" spans="1:31" ht="13.5">
      <c r="A605" s="60">
        <v>580</v>
      </c>
      <c r="B605">
        <f>B604</f>
        <v>192</v>
      </c>
      <c r="C605" s="60">
        <f t="shared" si="69"/>
        <v>1</v>
      </c>
      <c r="D605" s="245">
        <f>VLOOKUP($B605,'参加申込一覧表(様式A-3)'!$B$68:$AK$267,D$22,FALSE)</f>
        <v>0</v>
      </c>
      <c r="E605" s="246">
        <f>IF(AE605="","",COUNTIF(AE$26:AE605,E$24))</f>
      </c>
      <c r="G605" s="73">
        <f>VLOOKUP($B605,'参加申込一覧表(様式A-3)'!$B$68:$AK$267,G$22,FALSE)</f>
        <v>0</v>
      </c>
      <c r="H605" s="60">
        <f t="shared" si="71"/>
      </c>
      <c r="I605" s="81">
        <f>VLOOKUP($B605,'参加申込一覧表(様式A-3)'!$B$68:$AK$267,I$22,FALSE)</f>
      </c>
      <c r="K605" s="73">
        <f>VLOOKUP($B605,'参加申込一覧表(様式A-3)'!$B$68:$AK$267,K$22,FALSE)</f>
        <v>0</v>
      </c>
      <c r="L605" s="81" t="str">
        <f>VLOOKUP($B605,'参加申込一覧表(様式A-3)'!$B$68:$AK$267,L$22,FALSE)</f>
        <v>・</v>
      </c>
      <c r="M605" s="81" t="str">
        <f>VLOOKUP($B605,'参加申込一覧表(様式A-3)'!$B$68:$AK$267,M$22,FALSE)</f>
        <v>・</v>
      </c>
      <c r="N605" s="81" t="str">
        <f>VLOOKUP($B605,'参加申込一覧表(様式A-3)'!$B$68:$AK$267,N$22,FALSE)</f>
        <v>・</v>
      </c>
      <c r="Q605" s="73">
        <f>VLOOKUP($B605,'参加申込一覧表(様式A-3)'!$B$68:$AK$267,$Q$22,FALSE)</f>
      </c>
      <c r="R605" s="81" t="str">
        <f>VLOOKUP($B605,'参加申込一覧表(様式A-3)'!$B$68:$AK$267,R$22,FALSE)</f>
        <v>　</v>
      </c>
      <c r="S605" s="81" t="str">
        <f>VLOOKUP($B605,'参加申込一覧表(様式A-3)'!$B$68:$AK$267,S$22,FALSE)</f>
        <v>　</v>
      </c>
      <c r="U605" s="83">
        <f>'参加申込一覧表(様式A-3)'!J$60</f>
      </c>
      <c r="V605" s="60">
        <v>30</v>
      </c>
      <c r="W605" s="73">
        <f>VLOOKUP($B605,'参加申込一覧表(様式A-3)'!$B$68:$AK$267,W$22,FALSE)</f>
        <v>0</v>
      </c>
      <c r="X605" s="60">
        <f t="shared" si="72"/>
        <v>12</v>
      </c>
      <c r="Y605" s="60">
        <f t="shared" si="73"/>
      </c>
      <c r="AC605" s="60">
        <f t="shared" si="74"/>
        <v>0</v>
      </c>
      <c r="AD605" s="60">
        <f t="shared" si="75"/>
        <v>0</v>
      </c>
      <c r="AE605" s="254">
        <f t="shared" si="70"/>
      </c>
    </row>
    <row r="606" spans="1:31" ht="13.5">
      <c r="A606" s="60">
        <v>581</v>
      </c>
      <c r="B606">
        <f>B605</f>
        <v>192</v>
      </c>
      <c r="C606" s="60">
        <f aca="true" t="shared" si="76" ref="C606:C631">C603</f>
        <v>2</v>
      </c>
      <c r="D606" s="245">
        <f>VLOOKUP($B606,'参加申込一覧表(様式A-3)'!$B$68:$AK$267,D$23,FALSE)</f>
        <v>0</v>
      </c>
      <c r="E606" s="246">
        <f>IF(AE606="","",COUNTIF(AE$26:AE606,E$24))</f>
      </c>
      <c r="G606" s="73">
        <f>VLOOKUP($B606,'参加申込一覧表(様式A-3)'!$B$68:$AK$267,G$23,FALSE)</f>
        <v>0</v>
      </c>
      <c r="H606" s="60">
        <f t="shared" si="71"/>
      </c>
      <c r="I606" s="81">
        <f>VLOOKUP($B606,'参加申込一覧表(様式A-3)'!$B$68:$AK$267,I$23,FALSE)</f>
      </c>
      <c r="K606" s="73">
        <f>VLOOKUP($B606,'参加申込一覧表(様式A-3)'!$B$68:$AK$267,K$23,FALSE)</f>
        <v>0</v>
      </c>
      <c r="L606" s="81" t="str">
        <f>VLOOKUP($B606,'参加申込一覧表(様式A-3)'!$B$68:$AK$267,L$23,FALSE)</f>
        <v>・</v>
      </c>
      <c r="M606" s="81" t="str">
        <f>VLOOKUP($B606,'参加申込一覧表(様式A-3)'!$B$68:$AK$267,M$23,FALSE)</f>
        <v>・</v>
      </c>
      <c r="N606" s="81" t="str">
        <f>VLOOKUP($B606,'参加申込一覧表(様式A-3)'!$B$68:$AK$267,N$23,FALSE)</f>
        <v>・</v>
      </c>
      <c r="Q606" s="73">
        <f>VLOOKUP($B606,'参加申込一覧表(様式A-3)'!$B$68:$AK$267,Q$23,FALSE)</f>
      </c>
      <c r="R606" s="81" t="str">
        <f>VLOOKUP($B606,'参加申込一覧表(様式A-3)'!$B$68:$AK$267,R$23,FALSE)</f>
        <v>　</v>
      </c>
      <c r="S606" s="81" t="str">
        <f>VLOOKUP($B606,'参加申込一覧表(様式A-3)'!$B$68:$AK$267,S$23,FALSE)</f>
        <v>　</v>
      </c>
      <c r="U606" s="83">
        <f>'参加申込一覧表(様式A-3)'!J$60</f>
      </c>
      <c r="V606" s="60">
        <v>30</v>
      </c>
      <c r="W606" s="73">
        <f>VLOOKUP($B606,'参加申込一覧表(様式A-3)'!$B$68:$AK$267,W$23,FALSE)</f>
        <v>0</v>
      </c>
      <c r="X606" s="60">
        <f t="shared" si="72"/>
        <v>12</v>
      </c>
      <c r="Y606" s="60">
        <f t="shared" si="73"/>
      </c>
      <c r="AC606" s="60">
        <f t="shared" si="74"/>
        <v>0</v>
      </c>
      <c r="AD606" s="60">
        <f t="shared" si="75"/>
        <v>0</v>
      </c>
      <c r="AE606" s="254">
        <f t="shared" si="70"/>
      </c>
    </row>
    <row r="607" spans="1:31" ht="13.5">
      <c r="A607" s="60">
        <v>582</v>
      </c>
      <c r="B607">
        <f>B604+1</f>
        <v>193</v>
      </c>
      <c r="C607" s="60">
        <f t="shared" si="76"/>
        <v>3</v>
      </c>
      <c r="D607" s="245">
        <f>VLOOKUP($B607,'参加申込一覧表(様式A-3)'!$B$68:$AK$267,D$24,FALSE)</f>
        <v>0</v>
      </c>
      <c r="E607" s="246">
        <f>IF(AE607="","",COUNTIF(AE$26:AE607,E$24))</f>
      </c>
      <c r="G607" s="73">
        <f>VLOOKUP($B607,'参加申込一覧表(様式A-3)'!$B$68:$AK$267,G$24,FALSE)</f>
        <v>0</v>
      </c>
      <c r="H607" s="60">
        <f t="shared" si="71"/>
      </c>
      <c r="I607" s="81">
        <f>VLOOKUP($B607,'参加申込一覧表(様式A-3)'!$B$68:$AK$267,I$24,FALSE)</f>
      </c>
      <c r="K607" s="73">
        <f>VLOOKUP($B607,'参加申込一覧表(様式A-3)'!$B$68:$AK$267,K$24,FALSE)</f>
        <v>0</v>
      </c>
      <c r="L607" s="81" t="str">
        <f>VLOOKUP($B607,'参加申込一覧表(様式A-3)'!$B$68:$AK$267,L$24,FALSE)</f>
        <v>・</v>
      </c>
      <c r="M607" s="81" t="str">
        <f>VLOOKUP($B607,'参加申込一覧表(様式A-3)'!$B$68:$AK$267,M$24,FALSE)</f>
        <v>・</v>
      </c>
      <c r="N607" s="81" t="str">
        <f>VLOOKUP($B607,'参加申込一覧表(様式A-3)'!$B$68:$AK$267,N$24,FALSE)</f>
        <v>・</v>
      </c>
      <c r="Q607" s="73">
        <f>VLOOKUP($B607,'参加申込一覧表(様式A-3)'!$B$68:$AK$267,Q$24,FALSE)</f>
      </c>
      <c r="R607" s="81" t="str">
        <f>VLOOKUP($B607,'参加申込一覧表(様式A-3)'!$B$68:$AK$267,R$24,FALSE)</f>
        <v>　</v>
      </c>
      <c r="S607" s="81" t="str">
        <f>VLOOKUP($B607,'参加申込一覧表(様式A-3)'!$B$68:$AK$267,S$24,FALSE)</f>
        <v>　</v>
      </c>
      <c r="U607" s="83">
        <f>'参加申込一覧表(様式A-3)'!J$60</f>
      </c>
      <c r="V607" s="60">
        <v>30</v>
      </c>
      <c r="W607" s="73">
        <f>VLOOKUP($B607,'参加申込一覧表(様式A-3)'!$B$68:$AK$267,W$24,FALSE)</f>
        <v>0</v>
      </c>
      <c r="X607" s="60">
        <f t="shared" si="72"/>
        <v>12</v>
      </c>
      <c r="Y607" s="60">
        <f t="shared" si="73"/>
      </c>
      <c r="AC607" s="60">
        <f t="shared" si="74"/>
        <v>0</v>
      </c>
      <c r="AD607" s="60">
        <f t="shared" si="75"/>
        <v>0</v>
      </c>
      <c r="AE607" s="254">
        <f t="shared" si="70"/>
      </c>
    </row>
    <row r="608" spans="1:31" ht="13.5">
      <c r="A608" s="60">
        <v>583</v>
      </c>
      <c r="B608">
        <f>B607</f>
        <v>193</v>
      </c>
      <c r="C608" s="60">
        <f t="shared" si="76"/>
        <v>1</v>
      </c>
      <c r="D608" s="245">
        <f>VLOOKUP($B608,'参加申込一覧表(様式A-3)'!$B$68:$AK$267,D$22,FALSE)</f>
        <v>0</v>
      </c>
      <c r="E608" s="246">
        <f>IF(AE608="","",COUNTIF(AE$26:AE608,E$24))</f>
      </c>
      <c r="G608" s="73">
        <f>VLOOKUP($B608,'参加申込一覧表(様式A-3)'!$B$68:$AK$267,G$22,FALSE)</f>
        <v>0</v>
      </c>
      <c r="H608" s="60">
        <f t="shared" si="71"/>
      </c>
      <c r="I608" s="81">
        <f>VLOOKUP($B608,'参加申込一覧表(様式A-3)'!$B$68:$AK$267,I$22,FALSE)</f>
      </c>
      <c r="K608" s="73">
        <f>VLOOKUP($B608,'参加申込一覧表(様式A-3)'!$B$68:$AK$267,K$22,FALSE)</f>
        <v>0</v>
      </c>
      <c r="L608" s="81" t="str">
        <f>VLOOKUP($B608,'参加申込一覧表(様式A-3)'!$B$68:$AK$267,L$22,FALSE)</f>
        <v>・</v>
      </c>
      <c r="M608" s="81" t="str">
        <f>VLOOKUP($B608,'参加申込一覧表(様式A-3)'!$B$68:$AK$267,M$22,FALSE)</f>
        <v>・</v>
      </c>
      <c r="N608" s="81" t="str">
        <f>VLOOKUP($B608,'参加申込一覧表(様式A-3)'!$B$68:$AK$267,N$22,FALSE)</f>
        <v>・</v>
      </c>
      <c r="Q608" s="73">
        <f>VLOOKUP($B608,'参加申込一覧表(様式A-3)'!$B$68:$AK$267,$Q$22,FALSE)</f>
      </c>
      <c r="R608" s="81" t="str">
        <f>VLOOKUP($B608,'参加申込一覧表(様式A-3)'!$B$68:$AK$267,R$22,FALSE)</f>
        <v>　</v>
      </c>
      <c r="S608" s="81" t="str">
        <f>VLOOKUP($B608,'参加申込一覧表(様式A-3)'!$B$68:$AK$267,S$22,FALSE)</f>
        <v>　</v>
      </c>
      <c r="U608" s="83">
        <f>'参加申込一覧表(様式A-3)'!J$60</f>
      </c>
      <c r="V608" s="60">
        <v>30</v>
      </c>
      <c r="W608" s="73">
        <f>VLOOKUP($B608,'参加申込一覧表(様式A-3)'!$B$68:$AK$267,W$22,FALSE)</f>
        <v>0</v>
      </c>
      <c r="X608" s="60">
        <f t="shared" si="72"/>
        <v>12</v>
      </c>
      <c r="Y608" s="60">
        <f t="shared" si="73"/>
      </c>
      <c r="AC608" s="60">
        <f t="shared" si="74"/>
        <v>0</v>
      </c>
      <c r="AD608" s="60">
        <f t="shared" si="75"/>
        <v>0</v>
      </c>
      <c r="AE608" s="254">
        <f aca="true" t="shared" si="77" ref="AE608:AE631">IF(D608=0,"",AE$24)</f>
      </c>
    </row>
    <row r="609" spans="1:31" ht="13.5">
      <c r="A609" s="60">
        <v>584</v>
      </c>
      <c r="B609">
        <f>B608</f>
        <v>193</v>
      </c>
      <c r="C609" s="60">
        <f t="shared" si="76"/>
        <v>2</v>
      </c>
      <c r="D609" s="245">
        <f>VLOOKUP($B609,'参加申込一覧表(様式A-3)'!$B$68:$AK$267,D$23,FALSE)</f>
        <v>0</v>
      </c>
      <c r="E609" s="246">
        <f>IF(AE609="","",COUNTIF(AE$26:AE609,E$24))</f>
      </c>
      <c r="G609" s="73">
        <f>VLOOKUP($B609,'参加申込一覧表(様式A-3)'!$B$68:$AK$267,G$23,FALSE)</f>
        <v>0</v>
      </c>
      <c r="H609" s="60">
        <f t="shared" si="71"/>
      </c>
      <c r="I609" s="81">
        <f>VLOOKUP($B609,'参加申込一覧表(様式A-3)'!$B$68:$AK$267,I$23,FALSE)</f>
      </c>
      <c r="K609" s="73">
        <f>VLOOKUP($B609,'参加申込一覧表(様式A-3)'!$B$68:$AK$267,K$23,FALSE)</f>
        <v>0</v>
      </c>
      <c r="L609" s="81" t="str">
        <f>VLOOKUP($B609,'参加申込一覧表(様式A-3)'!$B$68:$AK$267,L$23,FALSE)</f>
        <v>・</v>
      </c>
      <c r="M609" s="81" t="str">
        <f>VLOOKUP($B609,'参加申込一覧表(様式A-3)'!$B$68:$AK$267,M$23,FALSE)</f>
        <v>・</v>
      </c>
      <c r="N609" s="81" t="str">
        <f>VLOOKUP($B609,'参加申込一覧表(様式A-3)'!$B$68:$AK$267,N$23,FALSE)</f>
        <v>・</v>
      </c>
      <c r="Q609" s="73">
        <f>VLOOKUP($B609,'参加申込一覧表(様式A-3)'!$B$68:$AK$267,Q$23,FALSE)</f>
      </c>
      <c r="R609" s="81" t="str">
        <f>VLOOKUP($B609,'参加申込一覧表(様式A-3)'!$B$68:$AK$267,R$23,FALSE)</f>
        <v>　</v>
      </c>
      <c r="S609" s="81" t="str">
        <f>VLOOKUP($B609,'参加申込一覧表(様式A-3)'!$B$68:$AK$267,S$23,FALSE)</f>
        <v>　</v>
      </c>
      <c r="U609" s="83">
        <f>'参加申込一覧表(様式A-3)'!J$60</f>
      </c>
      <c r="V609" s="60">
        <v>30</v>
      </c>
      <c r="W609" s="73">
        <f>VLOOKUP($B609,'参加申込一覧表(様式A-3)'!$B$68:$AK$267,W$23,FALSE)</f>
        <v>0</v>
      </c>
      <c r="X609" s="60">
        <f t="shared" si="72"/>
        <v>12</v>
      </c>
      <c r="Y609" s="60">
        <f t="shared" si="73"/>
      </c>
      <c r="AC609" s="60">
        <f t="shared" si="74"/>
        <v>0</v>
      </c>
      <c r="AD609" s="60">
        <f t="shared" si="75"/>
        <v>0</v>
      </c>
      <c r="AE609" s="254">
        <f t="shared" si="77"/>
      </c>
    </row>
    <row r="610" spans="1:31" ht="13.5">
      <c r="A610" s="60">
        <v>585</v>
      </c>
      <c r="B610">
        <f>B607+1</f>
        <v>194</v>
      </c>
      <c r="C610" s="60">
        <f t="shared" si="76"/>
        <v>3</v>
      </c>
      <c r="D610" s="245">
        <f>VLOOKUP($B610,'参加申込一覧表(様式A-3)'!$B$68:$AK$267,D$24,FALSE)</f>
        <v>0</v>
      </c>
      <c r="E610" s="246">
        <f>IF(AE610="","",COUNTIF(AE$26:AE610,E$24))</f>
      </c>
      <c r="G610" s="73">
        <f>VLOOKUP($B610,'参加申込一覧表(様式A-3)'!$B$68:$AK$267,G$24,FALSE)</f>
        <v>0</v>
      </c>
      <c r="H610" s="60">
        <f t="shared" si="71"/>
      </c>
      <c r="I610" s="81">
        <f>VLOOKUP($B610,'参加申込一覧表(様式A-3)'!$B$68:$AK$267,I$24,FALSE)</f>
      </c>
      <c r="K610" s="73">
        <f>VLOOKUP($B610,'参加申込一覧表(様式A-3)'!$B$68:$AK$267,K$24,FALSE)</f>
        <v>0</v>
      </c>
      <c r="L610" s="81" t="str">
        <f>VLOOKUP($B610,'参加申込一覧表(様式A-3)'!$B$68:$AK$267,L$24,FALSE)</f>
        <v>・</v>
      </c>
      <c r="M610" s="81" t="str">
        <f>VLOOKUP($B610,'参加申込一覧表(様式A-3)'!$B$68:$AK$267,M$24,FALSE)</f>
        <v>・</v>
      </c>
      <c r="N610" s="81" t="str">
        <f>VLOOKUP($B610,'参加申込一覧表(様式A-3)'!$B$68:$AK$267,N$24,FALSE)</f>
        <v>・</v>
      </c>
      <c r="Q610" s="73">
        <f>VLOOKUP($B610,'参加申込一覧表(様式A-3)'!$B$68:$AK$267,Q$24,FALSE)</f>
      </c>
      <c r="R610" s="81" t="str">
        <f>VLOOKUP($B610,'参加申込一覧表(様式A-3)'!$B$68:$AK$267,R$24,FALSE)</f>
        <v>　</v>
      </c>
      <c r="S610" s="81" t="str">
        <f>VLOOKUP($B610,'参加申込一覧表(様式A-3)'!$B$68:$AK$267,S$24,FALSE)</f>
        <v>　</v>
      </c>
      <c r="U610" s="83">
        <f>'参加申込一覧表(様式A-3)'!J$60</f>
      </c>
      <c r="V610" s="60">
        <v>30</v>
      </c>
      <c r="W610" s="73">
        <f>VLOOKUP($B610,'参加申込一覧表(様式A-3)'!$B$68:$AK$267,W$24,FALSE)</f>
        <v>0</v>
      </c>
      <c r="X610" s="60">
        <f t="shared" si="72"/>
        <v>12</v>
      </c>
      <c r="Y610" s="60">
        <f t="shared" si="73"/>
      </c>
      <c r="AC610" s="60">
        <f t="shared" si="74"/>
        <v>0</v>
      </c>
      <c r="AD610" s="60">
        <f t="shared" si="75"/>
        <v>0</v>
      </c>
      <c r="AE610" s="254">
        <f t="shared" si="77"/>
      </c>
    </row>
    <row r="611" spans="1:31" ht="13.5">
      <c r="A611" s="60">
        <v>586</v>
      </c>
      <c r="B611">
        <f>B610</f>
        <v>194</v>
      </c>
      <c r="C611" s="60">
        <f t="shared" si="76"/>
        <v>1</v>
      </c>
      <c r="D611" s="245">
        <f>VLOOKUP($B611,'参加申込一覧表(様式A-3)'!$B$68:$AK$267,D$22,FALSE)</f>
        <v>0</v>
      </c>
      <c r="E611" s="246">
        <f>IF(AE611="","",COUNTIF(AE$26:AE611,E$24))</f>
      </c>
      <c r="G611" s="73">
        <f>VLOOKUP($B611,'参加申込一覧表(様式A-3)'!$B$68:$AK$267,G$22,FALSE)</f>
        <v>0</v>
      </c>
      <c r="H611" s="60">
        <f t="shared" si="71"/>
      </c>
      <c r="I611" s="81">
        <f>VLOOKUP($B611,'参加申込一覧表(様式A-3)'!$B$68:$AK$267,I$22,FALSE)</f>
      </c>
      <c r="K611" s="73">
        <f>VLOOKUP($B611,'参加申込一覧表(様式A-3)'!$B$68:$AK$267,K$22,FALSE)</f>
        <v>0</v>
      </c>
      <c r="L611" s="81" t="str">
        <f>VLOOKUP($B611,'参加申込一覧表(様式A-3)'!$B$68:$AK$267,L$22,FALSE)</f>
        <v>・</v>
      </c>
      <c r="M611" s="81" t="str">
        <f>VLOOKUP($B611,'参加申込一覧表(様式A-3)'!$B$68:$AK$267,M$22,FALSE)</f>
        <v>・</v>
      </c>
      <c r="N611" s="81" t="str">
        <f>VLOOKUP($B611,'参加申込一覧表(様式A-3)'!$B$68:$AK$267,N$22,FALSE)</f>
        <v>・</v>
      </c>
      <c r="Q611" s="73">
        <f>VLOOKUP($B611,'参加申込一覧表(様式A-3)'!$B$68:$AK$267,$Q$22,FALSE)</f>
      </c>
      <c r="R611" s="81" t="str">
        <f>VLOOKUP($B611,'参加申込一覧表(様式A-3)'!$B$68:$AK$267,R$22,FALSE)</f>
        <v>　</v>
      </c>
      <c r="S611" s="81" t="str">
        <f>VLOOKUP($B611,'参加申込一覧表(様式A-3)'!$B$68:$AK$267,S$22,FALSE)</f>
        <v>　</v>
      </c>
      <c r="U611" s="83">
        <f>'参加申込一覧表(様式A-3)'!J$60</f>
      </c>
      <c r="V611" s="60">
        <v>30</v>
      </c>
      <c r="W611" s="73">
        <f>VLOOKUP($B611,'参加申込一覧表(様式A-3)'!$B$68:$AK$267,W$22,FALSE)</f>
        <v>0</v>
      </c>
      <c r="X611" s="60">
        <f t="shared" si="72"/>
        <v>12</v>
      </c>
      <c r="Y611" s="60">
        <f t="shared" si="73"/>
      </c>
      <c r="AC611" s="60">
        <f t="shared" si="74"/>
        <v>0</v>
      </c>
      <c r="AD611" s="60">
        <f t="shared" si="75"/>
        <v>0</v>
      </c>
      <c r="AE611" s="254">
        <f t="shared" si="77"/>
      </c>
    </row>
    <row r="612" spans="1:31" ht="13.5">
      <c r="A612" s="60">
        <v>587</v>
      </c>
      <c r="B612">
        <f>B609+1</f>
        <v>194</v>
      </c>
      <c r="C612" s="60">
        <f t="shared" si="76"/>
        <v>2</v>
      </c>
      <c r="D612" s="245">
        <f>VLOOKUP($B612,'参加申込一覧表(様式A-3)'!$B$68:$AK$267,D$23,FALSE)</f>
        <v>0</v>
      </c>
      <c r="E612" s="246">
        <f>IF(AE612="","",COUNTIF(AE$26:AE612,E$24))</f>
      </c>
      <c r="G612" s="73">
        <f>VLOOKUP($B612,'参加申込一覧表(様式A-3)'!$B$68:$AK$267,G$23,FALSE)</f>
        <v>0</v>
      </c>
      <c r="H612" s="60">
        <f t="shared" si="71"/>
      </c>
      <c r="I612" s="81">
        <f>VLOOKUP($B612,'参加申込一覧表(様式A-3)'!$B$68:$AK$267,I$23,FALSE)</f>
      </c>
      <c r="K612" s="73">
        <f>VLOOKUP($B612,'参加申込一覧表(様式A-3)'!$B$68:$AK$267,K$23,FALSE)</f>
        <v>0</v>
      </c>
      <c r="L612" s="81" t="str">
        <f>VLOOKUP($B612,'参加申込一覧表(様式A-3)'!$B$68:$AK$267,L$23,FALSE)</f>
        <v>・</v>
      </c>
      <c r="M612" s="81" t="str">
        <f>VLOOKUP($B612,'参加申込一覧表(様式A-3)'!$B$68:$AK$267,M$23,FALSE)</f>
        <v>・</v>
      </c>
      <c r="N612" s="81" t="str">
        <f>VLOOKUP($B612,'参加申込一覧表(様式A-3)'!$B$68:$AK$267,N$23,FALSE)</f>
        <v>・</v>
      </c>
      <c r="Q612" s="73">
        <f>VLOOKUP($B612,'参加申込一覧表(様式A-3)'!$B$68:$AK$267,Q$23,FALSE)</f>
      </c>
      <c r="R612" s="81" t="str">
        <f>VLOOKUP($B612,'参加申込一覧表(様式A-3)'!$B$68:$AK$267,R$23,FALSE)</f>
        <v>　</v>
      </c>
      <c r="S612" s="81" t="str">
        <f>VLOOKUP($B612,'参加申込一覧表(様式A-3)'!$B$68:$AK$267,S$23,FALSE)</f>
        <v>　</v>
      </c>
      <c r="U612" s="83">
        <f>'参加申込一覧表(様式A-3)'!J$60</f>
      </c>
      <c r="V612" s="60">
        <v>30</v>
      </c>
      <c r="W612" s="73">
        <f>VLOOKUP($B612,'参加申込一覧表(様式A-3)'!$B$68:$AK$267,W$23,FALSE)</f>
        <v>0</v>
      </c>
      <c r="X612" s="60">
        <f t="shared" si="72"/>
        <v>12</v>
      </c>
      <c r="Y612" s="60">
        <f t="shared" si="73"/>
      </c>
      <c r="AC612" s="60">
        <f t="shared" si="74"/>
        <v>0</v>
      </c>
      <c r="AD612" s="60">
        <f t="shared" si="75"/>
        <v>0</v>
      </c>
      <c r="AE612" s="254">
        <f t="shared" si="77"/>
      </c>
    </row>
    <row r="613" spans="1:31" ht="13.5">
      <c r="A613" s="60">
        <v>588</v>
      </c>
      <c r="B613">
        <f>B612</f>
        <v>194</v>
      </c>
      <c r="C613" s="60">
        <f t="shared" si="76"/>
        <v>3</v>
      </c>
      <c r="D613" s="245">
        <f>VLOOKUP($B613,'参加申込一覧表(様式A-3)'!$B$68:$AK$267,D$24,FALSE)</f>
        <v>0</v>
      </c>
      <c r="E613" s="246">
        <f>IF(AE613="","",COUNTIF(AE$26:AE613,E$24))</f>
      </c>
      <c r="G613" s="73">
        <f>VLOOKUP($B613,'参加申込一覧表(様式A-3)'!$B$68:$AK$267,G$24,FALSE)</f>
        <v>0</v>
      </c>
      <c r="H613" s="60">
        <f t="shared" si="71"/>
      </c>
      <c r="I613" s="81">
        <f>VLOOKUP($B613,'参加申込一覧表(様式A-3)'!$B$68:$AK$267,I$24,FALSE)</f>
      </c>
      <c r="K613" s="73">
        <f>VLOOKUP($B613,'参加申込一覧表(様式A-3)'!$B$68:$AK$267,K$24,FALSE)</f>
        <v>0</v>
      </c>
      <c r="L613" s="81" t="str">
        <f>VLOOKUP($B613,'参加申込一覧表(様式A-3)'!$B$68:$AK$267,L$24,FALSE)</f>
        <v>・</v>
      </c>
      <c r="M613" s="81" t="str">
        <f>VLOOKUP($B613,'参加申込一覧表(様式A-3)'!$B$68:$AK$267,M$24,FALSE)</f>
        <v>・</v>
      </c>
      <c r="N613" s="81" t="str">
        <f>VLOOKUP($B613,'参加申込一覧表(様式A-3)'!$B$68:$AK$267,N$24,FALSE)</f>
        <v>・</v>
      </c>
      <c r="Q613" s="73">
        <f>VLOOKUP($B613,'参加申込一覧表(様式A-3)'!$B$68:$AK$267,Q$24,FALSE)</f>
      </c>
      <c r="R613" s="81" t="str">
        <f>VLOOKUP($B613,'参加申込一覧表(様式A-3)'!$B$68:$AK$267,R$24,FALSE)</f>
        <v>　</v>
      </c>
      <c r="S613" s="81" t="str">
        <f>VLOOKUP($B613,'参加申込一覧表(様式A-3)'!$B$68:$AK$267,S$24,FALSE)</f>
        <v>　</v>
      </c>
      <c r="U613" s="83">
        <f>'参加申込一覧表(様式A-3)'!J$60</f>
      </c>
      <c r="V613" s="60">
        <v>30</v>
      </c>
      <c r="W613" s="73">
        <f>VLOOKUP($B613,'参加申込一覧表(様式A-3)'!$B$68:$AK$267,W$24,FALSE)</f>
        <v>0</v>
      </c>
      <c r="X613" s="60">
        <f t="shared" si="72"/>
        <v>12</v>
      </c>
      <c r="Y613" s="60">
        <f t="shared" si="73"/>
      </c>
      <c r="AC613" s="60">
        <f t="shared" si="74"/>
        <v>0</v>
      </c>
      <c r="AD613" s="60">
        <f t="shared" si="75"/>
        <v>0</v>
      </c>
      <c r="AE613" s="254">
        <f t="shared" si="77"/>
      </c>
    </row>
    <row r="614" spans="1:31" ht="13.5">
      <c r="A614" s="60">
        <v>589</v>
      </c>
      <c r="B614">
        <f>B613</f>
        <v>194</v>
      </c>
      <c r="C614" s="60">
        <f t="shared" si="76"/>
        <v>1</v>
      </c>
      <c r="D614" s="245">
        <f>VLOOKUP($B614,'参加申込一覧表(様式A-3)'!$B$68:$AK$267,D$22,FALSE)</f>
        <v>0</v>
      </c>
      <c r="E614" s="246">
        <f>IF(AE614="","",COUNTIF(AE$26:AE614,E$24))</f>
      </c>
      <c r="G614" s="73">
        <f>VLOOKUP($B614,'参加申込一覧表(様式A-3)'!$B$68:$AK$267,G$22,FALSE)</f>
        <v>0</v>
      </c>
      <c r="H614" s="60">
        <f t="shared" si="71"/>
      </c>
      <c r="I614" s="81">
        <f>VLOOKUP($B614,'参加申込一覧表(様式A-3)'!$B$68:$AK$267,I$22,FALSE)</f>
      </c>
      <c r="K614" s="73">
        <f>VLOOKUP($B614,'参加申込一覧表(様式A-3)'!$B$68:$AK$267,K$22,FALSE)</f>
        <v>0</v>
      </c>
      <c r="L614" s="81" t="str">
        <f>VLOOKUP($B614,'参加申込一覧表(様式A-3)'!$B$68:$AK$267,L$22,FALSE)</f>
        <v>・</v>
      </c>
      <c r="M614" s="81" t="str">
        <f>VLOOKUP($B614,'参加申込一覧表(様式A-3)'!$B$68:$AK$267,M$22,FALSE)</f>
        <v>・</v>
      </c>
      <c r="N614" s="81" t="str">
        <f>VLOOKUP($B614,'参加申込一覧表(様式A-3)'!$B$68:$AK$267,N$22,FALSE)</f>
        <v>・</v>
      </c>
      <c r="Q614" s="73">
        <f>VLOOKUP($B614,'参加申込一覧表(様式A-3)'!$B$68:$AK$267,$Q$22,FALSE)</f>
      </c>
      <c r="R614" s="81" t="str">
        <f>VLOOKUP($B614,'参加申込一覧表(様式A-3)'!$B$68:$AK$267,R$22,FALSE)</f>
        <v>　</v>
      </c>
      <c r="S614" s="81" t="str">
        <f>VLOOKUP($B614,'参加申込一覧表(様式A-3)'!$B$68:$AK$267,S$22,FALSE)</f>
        <v>　</v>
      </c>
      <c r="U614" s="83">
        <f>'参加申込一覧表(様式A-3)'!J$60</f>
      </c>
      <c r="V614" s="60">
        <v>30</v>
      </c>
      <c r="W614" s="73">
        <f>VLOOKUP($B614,'参加申込一覧表(様式A-3)'!$B$68:$AK$267,W$22,FALSE)</f>
        <v>0</v>
      </c>
      <c r="X614" s="60">
        <f t="shared" si="72"/>
        <v>12</v>
      </c>
      <c r="Y614" s="60">
        <f t="shared" si="73"/>
      </c>
      <c r="AC614" s="60">
        <f t="shared" si="74"/>
        <v>0</v>
      </c>
      <c r="AD614" s="60">
        <f t="shared" si="75"/>
        <v>0</v>
      </c>
      <c r="AE614" s="254">
        <f t="shared" si="77"/>
      </c>
    </row>
    <row r="615" spans="1:31" ht="13.5">
      <c r="A615" s="60">
        <v>590</v>
      </c>
      <c r="B615">
        <f>B612+1</f>
        <v>195</v>
      </c>
      <c r="C615" s="60">
        <f t="shared" si="76"/>
        <v>2</v>
      </c>
      <c r="D615" s="245">
        <f>VLOOKUP($B615,'参加申込一覧表(様式A-3)'!$B$68:$AK$267,D$23,FALSE)</f>
        <v>0</v>
      </c>
      <c r="E615" s="246">
        <f>IF(AE615="","",COUNTIF(AE$26:AE615,E$24))</f>
      </c>
      <c r="G615" s="73">
        <f>VLOOKUP($B615,'参加申込一覧表(様式A-3)'!$B$68:$AK$267,G$23,FALSE)</f>
        <v>0</v>
      </c>
      <c r="H615" s="60">
        <f t="shared" si="71"/>
      </c>
      <c r="I615" s="81">
        <f>VLOOKUP($B615,'参加申込一覧表(様式A-3)'!$B$68:$AK$267,I$23,FALSE)</f>
      </c>
      <c r="K615" s="73">
        <f>VLOOKUP($B615,'参加申込一覧表(様式A-3)'!$B$68:$AK$267,K$23,FALSE)</f>
        <v>0</v>
      </c>
      <c r="L615" s="81" t="str">
        <f>VLOOKUP($B615,'参加申込一覧表(様式A-3)'!$B$68:$AK$267,L$23,FALSE)</f>
        <v>・</v>
      </c>
      <c r="M615" s="81" t="str">
        <f>VLOOKUP($B615,'参加申込一覧表(様式A-3)'!$B$68:$AK$267,M$23,FALSE)</f>
        <v>・</v>
      </c>
      <c r="N615" s="81" t="str">
        <f>VLOOKUP($B615,'参加申込一覧表(様式A-3)'!$B$68:$AK$267,N$23,FALSE)</f>
        <v>・</v>
      </c>
      <c r="Q615" s="73">
        <f>VLOOKUP($B615,'参加申込一覧表(様式A-3)'!$B$68:$AK$267,Q$23,FALSE)</f>
      </c>
      <c r="R615" s="81" t="str">
        <f>VLOOKUP($B615,'参加申込一覧表(様式A-3)'!$B$68:$AK$267,R$23,FALSE)</f>
        <v>　</v>
      </c>
      <c r="S615" s="81" t="str">
        <f>VLOOKUP($B615,'参加申込一覧表(様式A-3)'!$B$68:$AK$267,S$23,FALSE)</f>
        <v>　</v>
      </c>
      <c r="U615" s="83">
        <f>'参加申込一覧表(様式A-3)'!J$60</f>
      </c>
      <c r="V615" s="60">
        <v>30</v>
      </c>
      <c r="W615" s="73">
        <f>VLOOKUP($B615,'参加申込一覧表(様式A-3)'!$B$68:$AK$267,W$23,FALSE)</f>
        <v>0</v>
      </c>
      <c r="X615" s="60">
        <f t="shared" si="72"/>
        <v>12</v>
      </c>
      <c r="Y615" s="60">
        <f t="shared" si="73"/>
      </c>
      <c r="AC615" s="60">
        <f t="shared" si="74"/>
        <v>0</v>
      </c>
      <c r="AD615" s="60">
        <f t="shared" si="75"/>
        <v>0</v>
      </c>
      <c r="AE615" s="254">
        <f t="shared" si="77"/>
      </c>
    </row>
    <row r="616" spans="1:31" ht="13.5">
      <c r="A616" s="60">
        <v>591</v>
      </c>
      <c r="B616">
        <f>B615</f>
        <v>195</v>
      </c>
      <c r="C616" s="60">
        <f t="shared" si="76"/>
        <v>3</v>
      </c>
      <c r="D616" s="245">
        <f>VLOOKUP($B616,'参加申込一覧表(様式A-3)'!$B$68:$AK$267,D$24,FALSE)</f>
        <v>0</v>
      </c>
      <c r="E616" s="246">
        <f>IF(AE616="","",COUNTIF(AE$26:AE616,E$24))</f>
      </c>
      <c r="G616" s="73">
        <f>VLOOKUP($B616,'参加申込一覧表(様式A-3)'!$B$68:$AK$267,G$24,FALSE)</f>
        <v>0</v>
      </c>
      <c r="H616" s="60">
        <f t="shared" si="71"/>
      </c>
      <c r="I616" s="81">
        <f>VLOOKUP($B616,'参加申込一覧表(様式A-3)'!$B$68:$AK$267,I$24,FALSE)</f>
      </c>
      <c r="K616" s="73">
        <f>VLOOKUP($B616,'参加申込一覧表(様式A-3)'!$B$68:$AK$267,K$24,FALSE)</f>
        <v>0</v>
      </c>
      <c r="L616" s="81" t="str">
        <f>VLOOKUP($B616,'参加申込一覧表(様式A-3)'!$B$68:$AK$267,L$24,FALSE)</f>
        <v>・</v>
      </c>
      <c r="M616" s="81" t="str">
        <f>VLOOKUP($B616,'参加申込一覧表(様式A-3)'!$B$68:$AK$267,M$24,FALSE)</f>
        <v>・</v>
      </c>
      <c r="N616" s="81" t="str">
        <f>VLOOKUP($B616,'参加申込一覧表(様式A-3)'!$B$68:$AK$267,N$24,FALSE)</f>
        <v>・</v>
      </c>
      <c r="Q616" s="73">
        <f>VLOOKUP($B616,'参加申込一覧表(様式A-3)'!$B$68:$AK$267,Q$24,FALSE)</f>
      </c>
      <c r="R616" s="81" t="str">
        <f>VLOOKUP($B616,'参加申込一覧表(様式A-3)'!$B$68:$AK$267,R$24,FALSE)</f>
        <v>　</v>
      </c>
      <c r="S616" s="81" t="str">
        <f>VLOOKUP($B616,'参加申込一覧表(様式A-3)'!$B$68:$AK$267,S$24,FALSE)</f>
        <v>　</v>
      </c>
      <c r="U616" s="83">
        <f>'参加申込一覧表(様式A-3)'!J$60</f>
      </c>
      <c r="V616" s="60">
        <v>30</v>
      </c>
      <c r="W616" s="73">
        <f>VLOOKUP($B616,'参加申込一覧表(様式A-3)'!$B$68:$AK$267,W$24,FALSE)</f>
        <v>0</v>
      </c>
      <c r="X616" s="60">
        <f t="shared" si="72"/>
        <v>12</v>
      </c>
      <c r="Y616" s="60">
        <f t="shared" si="73"/>
      </c>
      <c r="AC616" s="60">
        <f t="shared" si="74"/>
        <v>0</v>
      </c>
      <c r="AD616" s="60">
        <f t="shared" si="75"/>
        <v>0</v>
      </c>
      <c r="AE616" s="254">
        <f t="shared" si="77"/>
      </c>
    </row>
    <row r="617" spans="1:31" ht="13.5">
      <c r="A617" s="60">
        <v>592</v>
      </c>
      <c r="B617">
        <f>B616</f>
        <v>195</v>
      </c>
      <c r="C617" s="60">
        <f t="shared" si="76"/>
        <v>1</v>
      </c>
      <c r="D617" s="245">
        <f>VLOOKUP($B617,'参加申込一覧表(様式A-3)'!$B$68:$AK$267,D$22,FALSE)</f>
        <v>0</v>
      </c>
      <c r="E617" s="246">
        <f>IF(AE617="","",COUNTIF(AE$26:AE617,E$24))</f>
      </c>
      <c r="G617" s="73">
        <f>VLOOKUP($B617,'参加申込一覧表(様式A-3)'!$B$68:$AK$267,G$22,FALSE)</f>
        <v>0</v>
      </c>
      <c r="H617" s="60">
        <f t="shared" si="71"/>
      </c>
      <c r="I617" s="81">
        <f>VLOOKUP($B617,'参加申込一覧表(様式A-3)'!$B$68:$AK$267,I$22,FALSE)</f>
      </c>
      <c r="K617" s="73">
        <f>VLOOKUP($B617,'参加申込一覧表(様式A-3)'!$B$68:$AK$267,K$22,FALSE)</f>
        <v>0</v>
      </c>
      <c r="L617" s="81" t="str">
        <f>VLOOKUP($B617,'参加申込一覧表(様式A-3)'!$B$68:$AK$267,L$22,FALSE)</f>
        <v>・</v>
      </c>
      <c r="M617" s="81" t="str">
        <f>VLOOKUP($B617,'参加申込一覧表(様式A-3)'!$B$68:$AK$267,M$22,FALSE)</f>
        <v>・</v>
      </c>
      <c r="N617" s="81" t="str">
        <f>VLOOKUP($B617,'参加申込一覧表(様式A-3)'!$B$68:$AK$267,N$22,FALSE)</f>
        <v>・</v>
      </c>
      <c r="Q617" s="73">
        <f>VLOOKUP($B617,'参加申込一覧表(様式A-3)'!$B$68:$AK$267,$Q$22,FALSE)</f>
      </c>
      <c r="R617" s="81" t="str">
        <f>VLOOKUP($B617,'参加申込一覧表(様式A-3)'!$B$68:$AK$267,R$22,FALSE)</f>
        <v>　</v>
      </c>
      <c r="S617" s="81" t="str">
        <f>VLOOKUP($B617,'参加申込一覧表(様式A-3)'!$B$68:$AK$267,S$22,FALSE)</f>
        <v>　</v>
      </c>
      <c r="U617" s="83">
        <f>'参加申込一覧表(様式A-3)'!J$60</f>
      </c>
      <c r="V617" s="60">
        <v>30</v>
      </c>
      <c r="W617" s="73">
        <f>VLOOKUP($B617,'参加申込一覧表(様式A-3)'!$B$68:$AK$267,W$22,FALSE)</f>
        <v>0</v>
      </c>
      <c r="X617" s="60">
        <f t="shared" si="72"/>
        <v>12</v>
      </c>
      <c r="Y617" s="60">
        <f t="shared" si="73"/>
      </c>
      <c r="AC617" s="60">
        <f t="shared" si="74"/>
        <v>0</v>
      </c>
      <c r="AD617" s="60">
        <f t="shared" si="75"/>
        <v>0</v>
      </c>
      <c r="AE617" s="254">
        <f t="shared" si="77"/>
      </c>
    </row>
    <row r="618" spans="1:31" ht="13.5">
      <c r="A618" s="60">
        <v>593</v>
      </c>
      <c r="B618">
        <f>B615+1</f>
        <v>196</v>
      </c>
      <c r="C618" s="60">
        <f t="shared" si="76"/>
        <v>2</v>
      </c>
      <c r="D618" s="245">
        <f>VLOOKUP($B618,'参加申込一覧表(様式A-3)'!$B$68:$AK$267,D$23,FALSE)</f>
        <v>0</v>
      </c>
      <c r="E618" s="246">
        <f>IF(AE618="","",COUNTIF(AE$26:AE618,E$24))</f>
      </c>
      <c r="G618" s="73">
        <f>VLOOKUP($B618,'参加申込一覧表(様式A-3)'!$B$68:$AK$267,G$23,FALSE)</f>
        <v>0</v>
      </c>
      <c r="H618" s="60">
        <f t="shared" si="71"/>
      </c>
      <c r="I618" s="81">
        <f>VLOOKUP($B618,'参加申込一覧表(様式A-3)'!$B$68:$AK$267,I$23,FALSE)</f>
      </c>
      <c r="K618" s="73">
        <f>VLOOKUP($B618,'参加申込一覧表(様式A-3)'!$B$68:$AK$267,K$23,FALSE)</f>
        <v>0</v>
      </c>
      <c r="L618" s="81" t="str">
        <f>VLOOKUP($B618,'参加申込一覧表(様式A-3)'!$B$68:$AK$267,L$23,FALSE)</f>
        <v>・</v>
      </c>
      <c r="M618" s="81" t="str">
        <f>VLOOKUP($B618,'参加申込一覧表(様式A-3)'!$B$68:$AK$267,M$23,FALSE)</f>
        <v>・</v>
      </c>
      <c r="N618" s="81" t="str">
        <f>VLOOKUP($B618,'参加申込一覧表(様式A-3)'!$B$68:$AK$267,N$23,FALSE)</f>
        <v>・</v>
      </c>
      <c r="Q618" s="73">
        <f>VLOOKUP($B618,'参加申込一覧表(様式A-3)'!$B$68:$AK$267,Q$23,FALSE)</f>
      </c>
      <c r="R618" s="81" t="str">
        <f>VLOOKUP($B618,'参加申込一覧表(様式A-3)'!$B$68:$AK$267,R$23,FALSE)</f>
        <v>　</v>
      </c>
      <c r="S618" s="81" t="str">
        <f>VLOOKUP($B618,'参加申込一覧表(様式A-3)'!$B$68:$AK$267,S$23,FALSE)</f>
        <v>　</v>
      </c>
      <c r="U618" s="83">
        <f>'参加申込一覧表(様式A-3)'!J$60</f>
      </c>
      <c r="V618" s="60">
        <v>30</v>
      </c>
      <c r="W618" s="73">
        <f>VLOOKUP($B618,'参加申込一覧表(様式A-3)'!$B$68:$AK$267,W$23,FALSE)</f>
        <v>0</v>
      </c>
      <c r="X618" s="60">
        <f t="shared" si="72"/>
        <v>12</v>
      </c>
      <c r="Y618" s="60">
        <f t="shared" si="73"/>
      </c>
      <c r="AC618" s="60">
        <f t="shared" si="74"/>
        <v>0</v>
      </c>
      <c r="AD618" s="60">
        <f t="shared" si="75"/>
        <v>0</v>
      </c>
      <c r="AE618" s="254">
        <f t="shared" si="77"/>
      </c>
    </row>
    <row r="619" spans="1:31" ht="13.5">
      <c r="A619" s="60">
        <v>594</v>
      </c>
      <c r="B619">
        <f>B618</f>
        <v>196</v>
      </c>
      <c r="C619" s="60">
        <f t="shared" si="76"/>
        <v>3</v>
      </c>
      <c r="D619" s="245">
        <f>VLOOKUP($B619,'参加申込一覧表(様式A-3)'!$B$68:$AK$267,D$24,FALSE)</f>
        <v>0</v>
      </c>
      <c r="E619" s="246">
        <f>IF(AE619="","",COUNTIF(AE$26:AE619,E$24))</f>
      </c>
      <c r="G619" s="73">
        <f>VLOOKUP($B619,'参加申込一覧表(様式A-3)'!$B$68:$AK$267,G$24,FALSE)</f>
        <v>0</v>
      </c>
      <c r="H619" s="60">
        <f t="shared" si="71"/>
      </c>
      <c r="I619" s="81">
        <f>VLOOKUP($B619,'参加申込一覧表(様式A-3)'!$B$68:$AK$267,I$24,FALSE)</f>
      </c>
      <c r="K619" s="73">
        <f>VLOOKUP($B619,'参加申込一覧表(様式A-3)'!$B$68:$AK$267,K$24,FALSE)</f>
        <v>0</v>
      </c>
      <c r="L619" s="81" t="str">
        <f>VLOOKUP($B619,'参加申込一覧表(様式A-3)'!$B$68:$AK$267,L$24,FALSE)</f>
        <v>・</v>
      </c>
      <c r="M619" s="81" t="str">
        <f>VLOOKUP($B619,'参加申込一覧表(様式A-3)'!$B$68:$AK$267,M$24,FALSE)</f>
        <v>・</v>
      </c>
      <c r="N619" s="81" t="str">
        <f>VLOOKUP($B619,'参加申込一覧表(様式A-3)'!$B$68:$AK$267,N$24,FALSE)</f>
        <v>・</v>
      </c>
      <c r="Q619" s="73">
        <f>VLOOKUP($B619,'参加申込一覧表(様式A-3)'!$B$68:$AK$267,Q$24,FALSE)</f>
      </c>
      <c r="R619" s="81" t="str">
        <f>VLOOKUP($B619,'参加申込一覧表(様式A-3)'!$B$68:$AK$267,R$24,FALSE)</f>
        <v>　</v>
      </c>
      <c r="S619" s="81" t="str">
        <f>VLOOKUP($B619,'参加申込一覧表(様式A-3)'!$B$68:$AK$267,S$24,FALSE)</f>
        <v>　</v>
      </c>
      <c r="U619" s="83">
        <f>'参加申込一覧表(様式A-3)'!J$60</f>
      </c>
      <c r="V619" s="60">
        <v>30</v>
      </c>
      <c r="W619" s="73">
        <f>VLOOKUP($B619,'参加申込一覧表(様式A-3)'!$B$68:$AK$267,W$24,FALSE)</f>
        <v>0</v>
      </c>
      <c r="X619" s="60">
        <f t="shared" si="72"/>
        <v>12</v>
      </c>
      <c r="Y619" s="60">
        <f t="shared" si="73"/>
      </c>
      <c r="AC619" s="60">
        <f t="shared" si="74"/>
        <v>0</v>
      </c>
      <c r="AD619" s="60">
        <f t="shared" si="75"/>
        <v>0</v>
      </c>
      <c r="AE619" s="254">
        <f t="shared" si="77"/>
      </c>
    </row>
    <row r="620" spans="1:31" ht="13.5">
      <c r="A620" s="60">
        <v>595</v>
      </c>
      <c r="B620">
        <f>B619</f>
        <v>196</v>
      </c>
      <c r="C620" s="60">
        <f t="shared" si="76"/>
        <v>1</v>
      </c>
      <c r="D620" s="245">
        <f>VLOOKUP($B620,'参加申込一覧表(様式A-3)'!$B$68:$AK$267,D$22,FALSE)</f>
        <v>0</v>
      </c>
      <c r="E620" s="246">
        <f>IF(AE620="","",COUNTIF(AE$26:AE620,E$24))</f>
      </c>
      <c r="G620" s="73">
        <f>VLOOKUP($B620,'参加申込一覧表(様式A-3)'!$B$68:$AK$267,G$22,FALSE)</f>
        <v>0</v>
      </c>
      <c r="H620" s="60">
        <f t="shared" si="71"/>
      </c>
      <c r="I620" s="81">
        <f>VLOOKUP($B620,'参加申込一覧表(様式A-3)'!$B$68:$AK$267,I$22,FALSE)</f>
      </c>
      <c r="K620" s="73">
        <f>VLOOKUP($B620,'参加申込一覧表(様式A-3)'!$B$68:$AK$267,K$22,FALSE)</f>
        <v>0</v>
      </c>
      <c r="L620" s="81" t="str">
        <f>VLOOKUP($B620,'参加申込一覧表(様式A-3)'!$B$68:$AK$267,L$22,FALSE)</f>
        <v>・</v>
      </c>
      <c r="M620" s="81" t="str">
        <f>VLOOKUP($B620,'参加申込一覧表(様式A-3)'!$B$68:$AK$267,M$22,FALSE)</f>
        <v>・</v>
      </c>
      <c r="N620" s="81" t="str">
        <f>VLOOKUP($B620,'参加申込一覧表(様式A-3)'!$B$68:$AK$267,N$22,FALSE)</f>
        <v>・</v>
      </c>
      <c r="Q620" s="73">
        <f>VLOOKUP($B620,'参加申込一覧表(様式A-3)'!$B$68:$AK$267,$Q$22,FALSE)</f>
      </c>
      <c r="R620" s="81" t="str">
        <f>VLOOKUP($B620,'参加申込一覧表(様式A-3)'!$B$68:$AK$267,R$22,FALSE)</f>
        <v>　</v>
      </c>
      <c r="S620" s="81" t="str">
        <f>VLOOKUP($B620,'参加申込一覧表(様式A-3)'!$B$68:$AK$267,S$22,FALSE)</f>
        <v>　</v>
      </c>
      <c r="U620" s="83">
        <f>'参加申込一覧表(様式A-3)'!J$60</f>
      </c>
      <c r="V620" s="60">
        <v>30</v>
      </c>
      <c r="W620" s="73">
        <f>VLOOKUP($B620,'参加申込一覧表(様式A-3)'!$B$68:$AK$267,W$22,FALSE)</f>
        <v>0</v>
      </c>
      <c r="X620" s="60">
        <f t="shared" si="72"/>
        <v>12</v>
      </c>
      <c r="Y620" s="60">
        <f t="shared" si="73"/>
      </c>
      <c r="AC620" s="60">
        <f t="shared" si="74"/>
        <v>0</v>
      </c>
      <c r="AD620" s="60">
        <f t="shared" si="75"/>
        <v>0</v>
      </c>
      <c r="AE620" s="254">
        <f t="shared" si="77"/>
      </c>
    </row>
    <row r="621" spans="1:31" ht="13.5">
      <c r="A621" s="60">
        <v>596</v>
      </c>
      <c r="B621">
        <f>B618+1</f>
        <v>197</v>
      </c>
      <c r="C621" s="60">
        <f t="shared" si="76"/>
        <v>2</v>
      </c>
      <c r="D621" s="245">
        <f>VLOOKUP($B621,'参加申込一覧表(様式A-3)'!$B$68:$AK$267,D$23,FALSE)</f>
        <v>0</v>
      </c>
      <c r="E621" s="246">
        <f>IF(AE621="","",COUNTIF(AE$26:AE621,E$24))</f>
      </c>
      <c r="G621" s="73">
        <f>VLOOKUP($B621,'参加申込一覧表(様式A-3)'!$B$68:$AK$267,G$23,FALSE)</f>
        <v>0</v>
      </c>
      <c r="H621" s="60">
        <f t="shared" si="71"/>
      </c>
      <c r="I621" s="81">
        <f>VLOOKUP($B621,'参加申込一覧表(様式A-3)'!$B$68:$AK$267,I$23,FALSE)</f>
      </c>
      <c r="K621" s="73">
        <f>VLOOKUP($B621,'参加申込一覧表(様式A-3)'!$B$68:$AK$267,K$23,FALSE)</f>
        <v>0</v>
      </c>
      <c r="L621" s="81" t="str">
        <f>VLOOKUP($B621,'参加申込一覧表(様式A-3)'!$B$68:$AK$267,L$23,FALSE)</f>
        <v>・</v>
      </c>
      <c r="M621" s="81" t="str">
        <f>VLOOKUP($B621,'参加申込一覧表(様式A-3)'!$B$68:$AK$267,M$23,FALSE)</f>
        <v>・</v>
      </c>
      <c r="N621" s="81" t="str">
        <f>VLOOKUP($B621,'参加申込一覧表(様式A-3)'!$B$68:$AK$267,N$23,FALSE)</f>
        <v>・</v>
      </c>
      <c r="Q621" s="73">
        <f>VLOOKUP($B621,'参加申込一覧表(様式A-3)'!$B$68:$AK$267,Q$23,FALSE)</f>
      </c>
      <c r="R621" s="81" t="str">
        <f>VLOOKUP($B621,'参加申込一覧表(様式A-3)'!$B$68:$AK$267,R$23,FALSE)</f>
        <v>　</v>
      </c>
      <c r="S621" s="81" t="str">
        <f>VLOOKUP($B621,'参加申込一覧表(様式A-3)'!$B$68:$AK$267,S$23,FALSE)</f>
        <v>　</v>
      </c>
      <c r="U621" s="83">
        <f>'参加申込一覧表(様式A-3)'!J$60</f>
      </c>
      <c r="V621" s="60">
        <v>30</v>
      </c>
      <c r="W621" s="73">
        <f>VLOOKUP($B621,'参加申込一覧表(様式A-3)'!$B$68:$AK$267,W$23,FALSE)</f>
        <v>0</v>
      </c>
      <c r="X621" s="60">
        <f t="shared" si="72"/>
        <v>12</v>
      </c>
      <c r="Y621" s="60">
        <f t="shared" si="73"/>
      </c>
      <c r="AC621" s="60">
        <f t="shared" si="74"/>
        <v>0</v>
      </c>
      <c r="AD621" s="60">
        <f t="shared" si="75"/>
        <v>0</v>
      </c>
      <c r="AE621" s="254">
        <f t="shared" si="77"/>
      </c>
    </row>
    <row r="622" spans="1:31" ht="13.5">
      <c r="A622" s="60">
        <v>597</v>
      </c>
      <c r="B622">
        <f>B621</f>
        <v>197</v>
      </c>
      <c r="C622" s="60">
        <f t="shared" si="76"/>
        <v>3</v>
      </c>
      <c r="D622" s="245">
        <f>VLOOKUP($B622,'参加申込一覧表(様式A-3)'!$B$68:$AK$267,D$24,FALSE)</f>
        <v>0</v>
      </c>
      <c r="E622" s="246">
        <f>IF(AE622="","",COUNTIF(AE$26:AE622,E$24))</f>
      </c>
      <c r="G622" s="73">
        <f>VLOOKUP($B622,'参加申込一覧表(様式A-3)'!$B$68:$AK$267,G$24,FALSE)</f>
        <v>0</v>
      </c>
      <c r="H622" s="60">
        <f t="shared" si="71"/>
      </c>
      <c r="I622" s="81">
        <f>VLOOKUP($B622,'参加申込一覧表(様式A-3)'!$B$68:$AK$267,I$24,FALSE)</f>
      </c>
      <c r="K622" s="73">
        <f>VLOOKUP($B622,'参加申込一覧表(様式A-3)'!$B$68:$AK$267,K$24,FALSE)</f>
        <v>0</v>
      </c>
      <c r="L622" s="81" t="str">
        <f>VLOOKUP($B622,'参加申込一覧表(様式A-3)'!$B$68:$AK$267,L$24,FALSE)</f>
        <v>・</v>
      </c>
      <c r="M622" s="81" t="str">
        <f>VLOOKUP($B622,'参加申込一覧表(様式A-3)'!$B$68:$AK$267,M$24,FALSE)</f>
        <v>・</v>
      </c>
      <c r="N622" s="81" t="str">
        <f>VLOOKUP($B622,'参加申込一覧表(様式A-3)'!$B$68:$AK$267,N$24,FALSE)</f>
        <v>・</v>
      </c>
      <c r="Q622" s="73">
        <f>VLOOKUP($B622,'参加申込一覧表(様式A-3)'!$B$68:$AK$267,Q$24,FALSE)</f>
      </c>
      <c r="R622" s="81" t="str">
        <f>VLOOKUP($B622,'参加申込一覧表(様式A-3)'!$B$68:$AK$267,R$24,FALSE)</f>
        <v>　</v>
      </c>
      <c r="S622" s="81" t="str">
        <f>VLOOKUP($B622,'参加申込一覧表(様式A-3)'!$B$68:$AK$267,S$24,FALSE)</f>
        <v>　</v>
      </c>
      <c r="U622" s="83">
        <f>'参加申込一覧表(様式A-3)'!J$60</f>
      </c>
      <c r="V622" s="60">
        <v>30</v>
      </c>
      <c r="W622" s="73">
        <f>VLOOKUP($B622,'参加申込一覧表(様式A-3)'!$B$68:$AK$267,W$24,FALSE)</f>
        <v>0</v>
      </c>
      <c r="X622" s="60">
        <f t="shared" si="72"/>
        <v>12</v>
      </c>
      <c r="Y622" s="60">
        <f t="shared" si="73"/>
      </c>
      <c r="AC622" s="60">
        <f t="shared" si="74"/>
        <v>0</v>
      </c>
      <c r="AD622" s="60">
        <f t="shared" si="75"/>
        <v>0</v>
      </c>
      <c r="AE622" s="254">
        <f t="shared" si="77"/>
      </c>
    </row>
    <row r="623" spans="1:31" ht="13.5">
      <c r="A623" s="60">
        <v>598</v>
      </c>
      <c r="B623">
        <f>B622</f>
        <v>197</v>
      </c>
      <c r="C623" s="60">
        <f t="shared" si="76"/>
        <v>1</v>
      </c>
      <c r="D623" s="245">
        <f>VLOOKUP($B623,'参加申込一覧表(様式A-3)'!$B$68:$AK$267,D$22,FALSE)</f>
        <v>0</v>
      </c>
      <c r="E623" s="246">
        <f>IF(AE623="","",COUNTIF(AE$26:AE623,E$24))</f>
      </c>
      <c r="G623" s="73">
        <f>VLOOKUP($B623,'参加申込一覧表(様式A-3)'!$B$68:$AK$267,G$22,FALSE)</f>
        <v>0</v>
      </c>
      <c r="H623" s="60">
        <f t="shared" si="71"/>
      </c>
      <c r="I623" s="81">
        <f>VLOOKUP($B623,'参加申込一覧表(様式A-3)'!$B$68:$AK$267,I$22,FALSE)</f>
      </c>
      <c r="K623" s="73">
        <f>VLOOKUP($B623,'参加申込一覧表(様式A-3)'!$B$68:$AK$267,K$22,FALSE)</f>
        <v>0</v>
      </c>
      <c r="L623" s="81" t="str">
        <f>VLOOKUP($B623,'参加申込一覧表(様式A-3)'!$B$68:$AK$267,L$22,FALSE)</f>
        <v>・</v>
      </c>
      <c r="M623" s="81" t="str">
        <f>VLOOKUP($B623,'参加申込一覧表(様式A-3)'!$B$68:$AK$267,M$22,FALSE)</f>
        <v>・</v>
      </c>
      <c r="N623" s="81" t="str">
        <f>VLOOKUP($B623,'参加申込一覧表(様式A-3)'!$B$68:$AK$267,N$22,FALSE)</f>
        <v>・</v>
      </c>
      <c r="Q623" s="73">
        <f>VLOOKUP($B623,'参加申込一覧表(様式A-3)'!$B$68:$AK$267,$Q$22,FALSE)</f>
      </c>
      <c r="R623" s="81" t="str">
        <f>VLOOKUP($B623,'参加申込一覧表(様式A-3)'!$B$68:$AK$267,R$22,FALSE)</f>
        <v>　</v>
      </c>
      <c r="S623" s="81" t="str">
        <f>VLOOKUP($B623,'参加申込一覧表(様式A-3)'!$B$68:$AK$267,S$22,FALSE)</f>
        <v>　</v>
      </c>
      <c r="U623" s="83">
        <f>'参加申込一覧表(様式A-3)'!J$60</f>
      </c>
      <c r="V623" s="60">
        <v>30</v>
      </c>
      <c r="W623" s="73">
        <f>VLOOKUP($B623,'参加申込一覧表(様式A-3)'!$B$68:$AK$267,W$22,FALSE)</f>
        <v>0</v>
      </c>
      <c r="X623" s="60">
        <f t="shared" si="72"/>
        <v>12</v>
      </c>
      <c r="Y623" s="60">
        <f t="shared" si="73"/>
      </c>
      <c r="AC623" s="60">
        <f t="shared" si="74"/>
        <v>0</v>
      </c>
      <c r="AD623" s="60">
        <f t="shared" si="75"/>
        <v>0</v>
      </c>
      <c r="AE623" s="254">
        <f t="shared" si="77"/>
      </c>
    </row>
    <row r="624" spans="1:31" ht="13.5">
      <c r="A624" s="60">
        <v>599</v>
      </c>
      <c r="B624">
        <f>B621+1</f>
        <v>198</v>
      </c>
      <c r="C624" s="60">
        <f t="shared" si="76"/>
        <v>2</v>
      </c>
      <c r="D624" s="245">
        <f>VLOOKUP($B624,'参加申込一覧表(様式A-3)'!$B$68:$AK$267,D$23,FALSE)</f>
        <v>0</v>
      </c>
      <c r="E624" s="246">
        <f>IF(AE624="","",COUNTIF(AE$26:AE624,E$24))</f>
      </c>
      <c r="G624" s="73">
        <f>VLOOKUP($B624,'参加申込一覧表(様式A-3)'!$B$68:$AK$267,G$23,FALSE)</f>
        <v>0</v>
      </c>
      <c r="H624" s="60">
        <f t="shared" si="71"/>
      </c>
      <c r="I624" s="81">
        <f>VLOOKUP($B624,'参加申込一覧表(様式A-3)'!$B$68:$AK$267,I$23,FALSE)</f>
      </c>
      <c r="K624" s="73">
        <f>VLOOKUP($B624,'参加申込一覧表(様式A-3)'!$B$68:$AK$267,K$23,FALSE)</f>
        <v>0</v>
      </c>
      <c r="L624" s="81" t="str">
        <f>VLOOKUP($B624,'参加申込一覧表(様式A-3)'!$B$68:$AK$267,L$23,FALSE)</f>
        <v>・</v>
      </c>
      <c r="M624" s="81" t="str">
        <f>VLOOKUP($B624,'参加申込一覧表(様式A-3)'!$B$68:$AK$267,M$23,FALSE)</f>
        <v>・</v>
      </c>
      <c r="N624" s="81" t="str">
        <f>VLOOKUP($B624,'参加申込一覧表(様式A-3)'!$B$68:$AK$267,N$23,FALSE)</f>
        <v>・</v>
      </c>
      <c r="Q624" s="73">
        <f>VLOOKUP($B624,'参加申込一覧表(様式A-3)'!$B$68:$AK$267,Q$23,FALSE)</f>
      </c>
      <c r="R624" s="81" t="str">
        <f>VLOOKUP($B624,'参加申込一覧表(様式A-3)'!$B$68:$AK$267,R$23,FALSE)</f>
        <v>　</v>
      </c>
      <c r="S624" s="81" t="str">
        <f>VLOOKUP($B624,'参加申込一覧表(様式A-3)'!$B$68:$AK$267,S$23,FALSE)</f>
        <v>　</v>
      </c>
      <c r="U624" s="83">
        <f>'参加申込一覧表(様式A-3)'!J$60</f>
      </c>
      <c r="V624" s="60">
        <v>30</v>
      </c>
      <c r="W624" s="73">
        <f>VLOOKUP($B624,'参加申込一覧表(様式A-3)'!$B$68:$AK$267,W$23,FALSE)</f>
        <v>0</v>
      </c>
      <c r="X624" s="60">
        <f t="shared" si="72"/>
        <v>12</v>
      </c>
      <c r="Y624" s="60">
        <f t="shared" si="73"/>
      </c>
      <c r="AC624" s="60">
        <f t="shared" si="74"/>
        <v>0</v>
      </c>
      <c r="AD624" s="60">
        <f t="shared" si="75"/>
        <v>0</v>
      </c>
      <c r="AE624" s="254">
        <f t="shared" si="77"/>
      </c>
    </row>
    <row r="625" spans="1:31" ht="13.5">
      <c r="A625" s="60">
        <v>600</v>
      </c>
      <c r="B625">
        <f>B624</f>
        <v>198</v>
      </c>
      <c r="C625" s="60">
        <f t="shared" si="76"/>
        <v>3</v>
      </c>
      <c r="D625" s="245">
        <f>VLOOKUP($B625,'参加申込一覧表(様式A-3)'!$B$68:$AK$267,D$24,FALSE)</f>
        <v>0</v>
      </c>
      <c r="E625" s="246">
        <f>IF(AE625="","",COUNTIF(AE$26:AE625,E$24))</f>
      </c>
      <c r="G625" s="73">
        <f>VLOOKUP($B625,'参加申込一覧表(様式A-3)'!$B$68:$AK$267,G$24,FALSE)</f>
        <v>0</v>
      </c>
      <c r="H625" s="60">
        <f t="shared" si="71"/>
      </c>
      <c r="I625" s="81">
        <f>VLOOKUP($B625,'参加申込一覧表(様式A-3)'!$B$68:$AK$267,I$24,FALSE)</f>
      </c>
      <c r="K625" s="73">
        <f>VLOOKUP($B625,'参加申込一覧表(様式A-3)'!$B$68:$AK$267,K$24,FALSE)</f>
        <v>0</v>
      </c>
      <c r="L625" s="81" t="str">
        <f>VLOOKUP($B625,'参加申込一覧表(様式A-3)'!$B$68:$AK$267,L$24,FALSE)</f>
        <v>・</v>
      </c>
      <c r="M625" s="81" t="str">
        <f>VLOOKUP($B625,'参加申込一覧表(様式A-3)'!$B$68:$AK$267,M$24,FALSE)</f>
        <v>・</v>
      </c>
      <c r="N625" s="81" t="str">
        <f>VLOOKUP($B625,'参加申込一覧表(様式A-3)'!$B$68:$AK$267,N$24,FALSE)</f>
        <v>・</v>
      </c>
      <c r="Q625" s="73">
        <f>VLOOKUP($B625,'参加申込一覧表(様式A-3)'!$B$68:$AK$267,Q$24,FALSE)</f>
      </c>
      <c r="R625" s="81" t="str">
        <f>VLOOKUP($B625,'参加申込一覧表(様式A-3)'!$B$68:$AK$267,R$24,FALSE)</f>
        <v>　</v>
      </c>
      <c r="S625" s="81" t="str">
        <f>VLOOKUP($B625,'参加申込一覧表(様式A-3)'!$B$68:$AK$267,S$24,FALSE)</f>
        <v>　</v>
      </c>
      <c r="U625" s="83">
        <f>'参加申込一覧表(様式A-3)'!J$60</f>
      </c>
      <c r="V625" s="60">
        <v>30</v>
      </c>
      <c r="W625" s="73">
        <f>VLOOKUP($B625,'参加申込一覧表(様式A-3)'!$B$68:$AK$267,W$24,FALSE)</f>
        <v>0</v>
      </c>
      <c r="X625" s="60">
        <f t="shared" si="72"/>
        <v>12</v>
      </c>
      <c r="Y625" s="60">
        <f t="shared" si="73"/>
      </c>
      <c r="AC625" s="60">
        <f t="shared" si="74"/>
        <v>0</v>
      </c>
      <c r="AD625" s="60">
        <f t="shared" si="75"/>
        <v>0</v>
      </c>
      <c r="AE625" s="254">
        <f t="shared" si="77"/>
      </c>
    </row>
    <row r="626" spans="1:31" ht="13.5">
      <c r="A626" s="60">
        <v>601</v>
      </c>
      <c r="B626">
        <f>B625</f>
        <v>198</v>
      </c>
      <c r="C626" s="60">
        <f t="shared" si="76"/>
        <v>1</v>
      </c>
      <c r="D626" s="245">
        <f>VLOOKUP($B626,'参加申込一覧表(様式A-3)'!$B$68:$AK$267,D$22,FALSE)</f>
        <v>0</v>
      </c>
      <c r="E626" s="246">
        <f>IF(AE626="","",COUNTIF(AE$26:AE626,E$24))</f>
      </c>
      <c r="G626" s="73">
        <f>VLOOKUP($B626,'参加申込一覧表(様式A-3)'!$B$68:$AK$267,G$22,FALSE)</f>
        <v>0</v>
      </c>
      <c r="H626" s="60">
        <f t="shared" si="71"/>
      </c>
      <c r="I626" s="81">
        <f>VLOOKUP($B626,'参加申込一覧表(様式A-3)'!$B$68:$AK$267,I$22,FALSE)</f>
      </c>
      <c r="K626" s="73">
        <f>VLOOKUP($B626,'参加申込一覧表(様式A-3)'!$B$68:$AK$267,K$22,FALSE)</f>
        <v>0</v>
      </c>
      <c r="L626" s="81" t="str">
        <f>VLOOKUP($B626,'参加申込一覧表(様式A-3)'!$B$68:$AK$267,L$22,FALSE)</f>
        <v>・</v>
      </c>
      <c r="M626" s="81" t="str">
        <f>VLOOKUP($B626,'参加申込一覧表(様式A-3)'!$B$68:$AK$267,M$22,FALSE)</f>
        <v>・</v>
      </c>
      <c r="N626" s="81" t="str">
        <f>VLOOKUP($B626,'参加申込一覧表(様式A-3)'!$B$68:$AK$267,N$22,FALSE)</f>
        <v>・</v>
      </c>
      <c r="Q626" s="73">
        <f>VLOOKUP($B626,'参加申込一覧表(様式A-3)'!$B$68:$AK$267,$Q$22,FALSE)</f>
      </c>
      <c r="R626" s="81" t="str">
        <f>VLOOKUP($B626,'参加申込一覧表(様式A-3)'!$B$68:$AK$267,R$22,FALSE)</f>
        <v>　</v>
      </c>
      <c r="S626" s="81" t="str">
        <f>VLOOKUP($B626,'参加申込一覧表(様式A-3)'!$B$68:$AK$267,S$22,FALSE)</f>
        <v>　</v>
      </c>
      <c r="U626" s="83">
        <f>'参加申込一覧表(様式A-3)'!J$60</f>
      </c>
      <c r="V626" s="60">
        <v>30</v>
      </c>
      <c r="W626" s="73">
        <f>VLOOKUP($B626,'参加申込一覧表(様式A-3)'!$B$68:$AK$267,W$22,FALSE)</f>
        <v>0</v>
      </c>
      <c r="X626" s="60">
        <f t="shared" si="72"/>
        <v>12</v>
      </c>
      <c r="Y626" s="60">
        <f t="shared" si="73"/>
      </c>
      <c r="AC626" s="60">
        <f t="shared" si="74"/>
        <v>0</v>
      </c>
      <c r="AD626" s="60">
        <f t="shared" si="75"/>
        <v>0</v>
      </c>
      <c r="AE626" s="254">
        <f t="shared" si="77"/>
      </c>
    </row>
    <row r="627" spans="1:31" ht="13.5">
      <c r="A627" s="60">
        <v>602</v>
      </c>
      <c r="B627">
        <f>B624+1</f>
        <v>199</v>
      </c>
      <c r="C627" s="60">
        <f t="shared" si="76"/>
        <v>2</v>
      </c>
      <c r="D627" s="245">
        <f>VLOOKUP($B627,'参加申込一覧表(様式A-3)'!$B$68:$AK$267,D$23,FALSE)</f>
        <v>0</v>
      </c>
      <c r="E627" s="246">
        <f>IF(AE627="","",COUNTIF(AE$26:AE627,E$24))</f>
      </c>
      <c r="G627" s="73">
        <f>VLOOKUP($B627,'参加申込一覧表(様式A-3)'!$B$68:$AK$267,G$23,FALSE)</f>
        <v>0</v>
      </c>
      <c r="H627" s="60">
        <f t="shared" si="71"/>
      </c>
      <c r="I627" s="81">
        <f>VLOOKUP($B627,'参加申込一覧表(様式A-3)'!$B$68:$AK$267,I$23,FALSE)</f>
      </c>
      <c r="K627" s="73">
        <f>VLOOKUP($B627,'参加申込一覧表(様式A-3)'!$B$68:$AK$267,K$23,FALSE)</f>
        <v>0</v>
      </c>
      <c r="L627" s="81" t="str">
        <f>VLOOKUP($B627,'参加申込一覧表(様式A-3)'!$B$68:$AK$267,L$23,FALSE)</f>
        <v>・</v>
      </c>
      <c r="M627" s="81" t="str">
        <f>VLOOKUP($B627,'参加申込一覧表(様式A-3)'!$B$68:$AK$267,M$23,FALSE)</f>
        <v>・</v>
      </c>
      <c r="N627" s="81" t="str">
        <f>VLOOKUP($B627,'参加申込一覧表(様式A-3)'!$B$68:$AK$267,N$23,FALSE)</f>
        <v>・</v>
      </c>
      <c r="Q627" s="73">
        <f>VLOOKUP($B627,'参加申込一覧表(様式A-3)'!$B$68:$AK$267,Q$23,FALSE)</f>
      </c>
      <c r="R627" s="81" t="str">
        <f>VLOOKUP($B627,'参加申込一覧表(様式A-3)'!$B$68:$AK$267,R$23,FALSE)</f>
        <v>　</v>
      </c>
      <c r="S627" s="81" t="str">
        <f>VLOOKUP($B627,'参加申込一覧表(様式A-3)'!$B$68:$AK$267,S$23,FALSE)</f>
        <v>　</v>
      </c>
      <c r="U627" s="83">
        <f>'参加申込一覧表(様式A-3)'!J$60</f>
      </c>
      <c r="V627" s="60">
        <v>30</v>
      </c>
      <c r="W627" s="73">
        <f>VLOOKUP($B627,'参加申込一覧表(様式A-3)'!$B$68:$AK$267,W$23,FALSE)</f>
        <v>0</v>
      </c>
      <c r="X627" s="60">
        <f t="shared" si="72"/>
        <v>12</v>
      </c>
      <c r="Y627" s="60">
        <f t="shared" si="73"/>
      </c>
      <c r="AC627" s="60">
        <f t="shared" si="74"/>
        <v>0</v>
      </c>
      <c r="AD627" s="60">
        <f t="shared" si="75"/>
        <v>0</v>
      </c>
      <c r="AE627" s="254">
        <f t="shared" si="77"/>
      </c>
    </row>
    <row r="628" spans="1:31" ht="13.5">
      <c r="A628" s="60">
        <v>603</v>
      </c>
      <c r="B628">
        <f>B627</f>
        <v>199</v>
      </c>
      <c r="C628" s="60">
        <f t="shared" si="76"/>
        <v>3</v>
      </c>
      <c r="D628" s="245">
        <f>VLOOKUP($B628,'参加申込一覧表(様式A-3)'!$B$68:$AK$267,D$24,FALSE)</f>
        <v>0</v>
      </c>
      <c r="E628" s="246">
        <f>IF(AE628="","",COUNTIF(AE$26:AE628,E$24))</f>
      </c>
      <c r="G628" s="73">
        <f>VLOOKUP($B628,'参加申込一覧表(様式A-3)'!$B$68:$AK$267,G$24,FALSE)</f>
        <v>0</v>
      </c>
      <c r="H628" s="60">
        <f t="shared" si="71"/>
      </c>
      <c r="I628" s="81">
        <f>VLOOKUP($B628,'参加申込一覧表(様式A-3)'!$B$68:$AK$267,I$24,FALSE)</f>
      </c>
      <c r="K628" s="73">
        <f>VLOOKUP($B628,'参加申込一覧表(様式A-3)'!$B$68:$AK$267,K$24,FALSE)</f>
        <v>0</v>
      </c>
      <c r="L628" s="81" t="str">
        <f>VLOOKUP($B628,'参加申込一覧表(様式A-3)'!$B$68:$AK$267,L$24,FALSE)</f>
        <v>・</v>
      </c>
      <c r="M628" s="81" t="str">
        <f>VLOOKUP($B628,'参加申込一覧表(様式A-3)'!$B$68:$AK$267,M$24,FALSE)</f>
        <v>・</v>
      </c>
      <c r="N628" s="81" t="str">
        <f>VLOOKUP($B628,'参加申込一覧表(様式A-3)'!$B$68:$AK$267,N$24,FALSE)</f>
        <v>・</v>
      </c>
      <c r="Q628" s="73">
        <f>VLOOKUP($B628,'参加申込一覧表(様式A-3)'!$B$68:$AK$267,Q$24,FALSE)</f>
      </c>
      <c r="R628" s="81" t="str">
        <f>VLOOKUP($B628,'参加申込一覧表(様式A-3)'!$B$68:$AK$267,R$24,FALSE)</f>
        <v>　</v>
      </c>
      <c r="S628" s="81" t="str">
        <f>VLOOKUP($B628,'参加申込一覧表(様式A-3)'!$B$68:$AK$267,S$24,FALSE)</f>
        <v>　</v>
      </c>
      <c r="U628" s="83">
        <f>'参加申込一覧表(様式A-3)'!J$60</f>
      </c>
      <c r="V628" s="60">
        <v>30</v>
      </c>
      <c r="W628" s="73">
        <f>VLOOKUP($B628,'参加申込一覧表(様式A-3)'!$B$68:$AK$267,W$24,FALSE)</f>
        <v>0</v>
      </c>
      <c r="X628" s="60">
        <f t="shared" si="72"/>
        <v>12</v>
      </c>
      <c r="Y628" s="60">
        <f t="shared" si="73"/>
      </c>
      <c r="AC628" s="60">
        <f t="shared" si="74"/>
        <v>0</v>
      </c>
      <c r="AD628" s="60">
        <f t="shared" si="75"/>
        <v>0</v>
      </c>
      <c r="AE628" s="254">
        <f t="shared" si="77"/>
      </c>
    </row>
    <row r="629" spans="1:31" ht="13.5">
      <c r="A629" s="60">
        <v>604</v>
      </c>
      <c r="B629">
        <f>B628</f>
        <v>199</v>
      </c>
      <c r="C629" s="60">
        <f t="shared" si="76"/>
        <v>1</v>
      </c>
      <c r="D629" s="245">
        <f>VLOOKUP($B629,'参加申込一覧表(様式A-3)'!$B$68:$AK$267,D$22,FALSE)</f>
        <v>0</v>
      </c>
      <c r="E629" s="246">
        <f>IF(AE629="","",COUNTIF(AE$26:AE629,E$24))</f>
      </c>
      <c r="G629" s="73">
        <f>VLOOKUP($B629,'参加申込一覧表(様式A-3)'!$B$68:$AK$267,G$22,FALSE)</f>
        <v>0</v>
      </c>
      <c r="H629" s="60">
        <f t="shared" si="71"/>
      </c>
      <c r="I629" s="81">
        <f>VLOOKUP($B629,'参加申込一覧表(様式A-3)'!$B$68:$AK$267,I$22,FALSE)</f>
      </c>
      <c r="K629" s="73">
        <f>VLOOKUP($B629,'参加申込一覧表(様式A-3)'!$B$68:$AK$267,K$22,FALSE)</f>
        <v>0</v>
      </c>
      <c r="L629" s="81" t="str">
        <f>VLOOKUP($B629,'参加申込一覧表(様式A-3)'!$B$68:$AK$267,L$22,FALSE)</f>
        <v>・</v>
      </c>
      <c r="M629" s="81" t="str">
        <f>VLOOKUP($B629,'参加申込一覧表(様式A-3)'!$B$68:$AK$267,M$22,FALSE)</f>
        <v>・</v>
      </c>
      <c r="N629" s="81" t="str">
        <f>VLOOKUP($B629,'参加申込一覧表(様式A-3)'!$B$68:$AK$267,N$22,FALSE)</f>
        <v>・</v>
      </c>
      <c r="Q629" s="73">
        <f>VLOOKUP($B629,'参加申込一覧表(様式A-3)'!$B$68:$AK$267,$Q$22,FALSE)</f>
      </c>
      <c r="R629" s="81" t="str">
        <f>VLOOKUP($B629,'参加申込一覧表(様式A-3)'!$B$68:$AK$267,R$22,FALSE)</f>
        <v>　</v>
      </c>
      <c r="S629" s="81" t="str">
        <f>VLOOKUP($B629,'参加申込一覧表(様式A-3)'!$B$68:$AK$267,S$22,FALSE)</f>
        <v>　</v>
      </c>
      <c r="U629" s="83">
        <f>'参加申込一覧表(様式A-3)'!J$60</f>
      </c>
      <c r="V629" s="60">
        <v>30</v>
      </c>
      <c r="W629" s="73">
        <f>VLOOKUP($B629,'参加申込一覧表(様式A-3)'!$B$68:$AK$267,W$22,FALSE)</f>
        <v>0</v>
      </c>
      <c r="X629" s="60">
        <f t="shared" si="72"/>
        <v>12</v>
      </c>
      <c r="Y629" s="60">
        <f t="shared" si="73"/>
      </c>
      <c r="AC629" s="60">
        <f t="shared" si="74"/>
        <v>0</v>
      </c>
      <c r="AD629" s="60">
        <f t="shared" si="75"/>
        <v>0</v>
      </c>
      <c r="AE629" s="254">
        <f t="shared" si="77"/>
      </c>
    </row>
    <row r="630" spans="1:31" ht="13.5">
      <c r="A630" s="60">
        <v>605</v>
      </c>
      <c r="B630">
        <f>B627+1</f>
        <v>200</v>
      </c>
      <c r="C630" s="60">
        <f t="shared" si="76"/>
        <v>2</v>
      </c>
      <c r="D630" s="245">
        <f>VLOOKUP($B630,'参加申込一覧表(様式A-3)'!$B$68:$AK$267,D$23,FALSE)</f>
        <v>0</v>
      </c>
      <c r="E630" s="246">
        <f>IF(AE630="","",COUNTIF(AE$26:AE630,E$24))</f>
      </c>
      <c r="G630" s="73">
        <f>VLOOKUP($B630,'参加申込一覧表(様式A-3)'!$B$68:$AK$267,G$23,FALSE)</f>
        <v>0</v>
      </c>
      <c r="H630" s="60">
        <f t="shared" si="71"/>
      </c>
      <c r="I630" s="81">
        <f>VLOOKUP($B630,'参加申込一覧表(様式A-3)'!$B$68:$AK$267,I$23,FALSE)</f>
      </c>
      <c r="K630" s="73">
        <f>VLOOKUP($B630,'参加申込一覧表(様式A-3)'!$B$68:$AK$267,K$23,FALSE)</f>
        <v>0</v>
      </c>
      <c r="L630" s="81" t="str">
        <f>VLOOKUP($B630,'参加申込一覧表(様式A-3)'!$B$68:$AK$267,L$23,FALSE)</f>
        <v>・</v>
      </c>
      <c r="M630" s="81" t="str">
        <f>VLOOKUP($B630,'参加申込一覧表(様式A-3)'!$B$68:$AK$267,M$23,FALSE)</f>
        <v>・</v>
      </c>
      <c r="N630" s="81" t="str">
        <f>VLOOKUP($B630,'参加申込一覧表(様式A-3)'!$B$68:$AK$267,N$23,FALSE)</f>
        <v>・</v>
      </c>
      <c r="Q630" s="73">
        <f>VLOOKUP($B630,'参加申込一覧表(様式A-3)'!$B$68:$AK$267,Q$23,FALSE)</f>
      </c>
      <c r="R630" s="81" t="str">
        <f>VLOOKUP($B630,'参加申込一覧表(様式A-3)'!$B$68:$AK$267,R$23,FALSE)</f>
        <v>　</v>
      </c>
      <c r="S630" s="81" t="str">
        <f>VLOOKUP($B630,'参加申込一覧表(様式A-3)'!$B$68:$AK$267,S$23,FALSE)</f>
        <v>　</v>
      </c>
      <c r="U630" s="83">
        <f>'参加申込一覧表(様式A-3)'!J$60</f>
      </c>
      <c r="V630" s="60">
        <v>30</v>
      </c>
      <c r="W630" s="73">
        <f>VLOOKUP($B630,'参加申込一覧表(様式A-3)'!$B$68:$AK$267,W$23,FALSE)</f>
        <v>0</v>
      </c>
      <c r="X630" s="60">
        <f t="shared" si="72"/>
        <v>12</v>
      </c>
      <c r="Y630" s="60">
        <f t="shared" si="73"/>
      </c>
      <c r="AC630" s="60">
        <f t="shared" si="74"/>
        <v>0</v>
      </c>
      <c r="AD630" s="60">
        <f t="shared" si="75"/>
        <v>0</v>
      </c>
      <c r="AE630" s="254">
        <f t="shared" si="77"/>
      </c>
    </row>
    <row r="631" spans="1:31" ht="13.5">
      <c r="A631" s="60">
        <v>606</v>
      </c>
      <c r="B631">
        <f>B630</f>
        <v>200</v>
      </c>
      <c r="C631" s="60">
        <f t="shared" si="76"/>
        <v>3</v>
      </c>
      <c r="D631" s="245">
        <f>VLOOKUP($B631,'参加申込一覧表(様式A-3)'!$B$68:$AK$267,D$24,FALSE)</f>
        <v>0</v>
      </c>
      <c r="E631" s="246">
        <f>IF(AE631="","",COUNTIF(AE$26:AE631,E$24))</f>
      </c>
      <c r="G631" s="73">
        <f>VLOOKUP($B631,'参加申込一覧表(様式A-3)'!$B$68:$AK$267,G$24,FALSE)</f>
        <v>0</v>
      </c>
      <c r="H631" s="60">
        <f t="shared" si="71"/>
      </c>
      <c r="I631" s="81">
        <f>VLOOKUP($B631,'参加申込一覧表(様式A-3)'!$B$68:$AK$267,I$24,FALSE)</f>
      </c>
      <c r="K631" s="73">
        <f>VLOOKUP($B631,'参加申込一覧表(様式A-3)'!$B$68:$AK$267,K$24,FALSE)</f>
        <v>0</v>
      </c>
      <c r="L631" s="81" t="str">
        <f>VLOOKUP($B631,'参加申込一覧表(様式A-3)'!$B$68:$AK$267,L$24,FALSE)</f>
        <v>・</v>
      </c>
      <c r="M631" s="81" t="str">
        <f>VLOOKUP($B631,'参加申込一覧表(様式A-3)'!$B$68:$AK$267,M$24,FALSE)</f>
        <v>・</v>
      </c>
      <c r="N631" s="81" t="str">
        <f>VLOOKUP($B631,'参加申込一覧表(様式A-3)'!$B$68:$AK$267,N$24,FALSE)</f>
        <v>・</v>
      </c>
      <c r="Q631" s="73">
        <f>VLOOKUP($B631,'参加申込一覧表(様式A-3)'!$B$68:$AK$267,Q$24,FALSE)</f>
      </c>
      <c r="R631" s="81" t="str">
        <f>VLOOKUP($B631,'参加申込一覧表(様式A-3)'!$B$68:$AK$267,R$24,FALSE)</f>
        <v>　</v>
      </c>
      <c r="S631" s="81" t="str">
        <f>VLOOKUP($B631,'参加申込一覧表(様式A-3)'!$B$68:$AK$267,S$24,FALSE)</f>
        <v>　</v>
      </c>
      <c r="U631" s="83">
        <f>'参加申込一覧表(様式A-3)'!J$60</f>
      </c>
      <c r="V631" s="60">
        <v>30</v>
      </c>
      <c r="W631" s="73">
        <f>VLOOKUP($B631,'参加申込一覧表(様式A-3)'!$B$68:$AK$267,W$24,FALSE)</f>
        <v>0</v>
      </c>
      <c r="X631" s="60">
        <f t="shared" si="72"/>
        <v>12</v>
      </c>
      <c r="Y631" s="60">
        <f t="shared" si="73"/>
      </c>
      <c r="AC631" s="60">
        <f t="shared" si="74"/>
        <v>0</v>
      </c>
      <c r="AD631" s="60">
        <f t="shared" si="75"/>
        <v>0</v>
      </c>
      <c r="AE631" s="254">
        <f t="shared" si="77"/>
      </c>
    </row>
    <row r="632" spans="1:32" s="279" customFormat="1" ht="14.25" thickBot="1">
      <c r="A632" s="278"/>
      <c r="C632" s="278"/>
      <c r="D632" s="280"/>
      <c r="E632" s="281" t="s">
        <v>312</v>
      </c>
      <c r="G632" s="278"/>
      <c r="H632" s="278"/>
      <c r="K632" s="278"/>
      <c r="Q632" s="278"/>
      <c r="U632" s="278"/>
      <c r="V632" s="278"/>
      <c r="W632" s="278"/>
      <c r="X632" s="278"/>
      <c r="Y632" s="278"/>
      <c r="AC632" s="278"/>
      <c r="AD632" s="278"/>
      <c r="AE632" s="282"/>
      <c r="AF632" s="283"/>
    </row>
    <row r="633" ht="14.25" thickTop="1"/>
  </sheetData>
  <sheetProtection password="CE28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profileuser</dc:creator>
  <cp:keywords/>
  <dc:description/>
  <cp:lastModifiedBy>札幌市</cp:lastModifiedBy>
  <cp:lastPrinted>2015-06-14T22:21:19Z</cp:lastPrinted>
  <dcterms:created xsi:type="dcterms:W3CDTF">2009-05-11T02:23:21Z</dcterms:created>
  <dcterms:modified xsi:type="dcterms:W3CDTF">2015-07-27T01:20:50Z</dcterms:modified>
  <cp:category/>
  <cp:version/>
  <cp:contentType/>
  <cp:contentStatus/>
</cp:coreProperties>
</file>