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900" yWindow="300" windowWidth="10245" windowHeight="8235" tabRatio="892" activeTab="4"/>
  </bookViews>
  <sheets>
    <sheet name="注意事項" sheetId="26" r:id="rId1"/>
    <sheet name="【様式1-1】男女参加申込書" sheetId="1" r:id="rId2"/>
    <sheet name="【様式1-2】男女四種個票" sheetId="25" r:id="rId3"/>
    <sheet name="【様式2】プロ等申込書" sheetId="4" r:id="rId4"/>
    <sheet name=" 【様式3】専門委員長シート【様式4】へ貼り付けて下さい" sheetId="23" r:id="rId5"/>
  </sheets>
  <definedNames>
    <definedName name="_xlnm._FilterDatabase" localSheetId="1" hidden="1">'【様式1-1】男女参加申込書'!$H$11:$H$30</definedName>
    <definedName name="_xlnm._FilterDatabase" localSheetId="2" hidden="1">'【様式1-2】男女四種個票'!$A$1:$J$7</definedName>
    <definedName name="_xlnm._FilterDatabase" localSheetId="3" hidden="1">【様式2】プロ等申込書!$D$4:$I$6</definedName>
    <definedName name="_xlnm.Print_Area" localSheetId="1">'【様式1-1】男女参加申込書'!$A$1:$AL$38</definedName>
    <definedName name="_xlnm.Print_Area" localSheetId="2">'【様式1-2】男女四種個票'!$A$9:$J$39</definedName>
    <definedName name="_xlnm.Print_Area" localSheetId="3">【様式2】プロ等申込書!$A$1:$I$35</definedName>
    <definedName name="女">'【様式1-1】男女参加申込書'!$BA$9:$BA$22</definedName>
    <definedName name="男">'【様式1-1】男女参加申込書'!$AY$9:$AY$22</definedName>
  </definedNames>
  <calcPr calcId="145621"/>
</workbook>
</file>

<file path=xl/calcChain.xml><?xml version="1.0" encoding="utf-8"?>
<calcChain xmlns="http://schemas.openxmlformats.org/spreadsheetml/2006/main">
  <c r="H16" i="23" l="1"/>
  <c r="D8" i="4" l="1"/>
  <c r="D4" i="4" l="1"/>
  <c r="E15" i="25"/>
  <c r="E23" i="25"/>
  <c r="E31" i="25"/>
  <c r="E39" i="25"/>
  <c r="E36" i="25"/>
  <c r="E28" i="25"/>
  <c r="E20" i="25"/>
  <c r="E12" i="25"/>
  <c r="D9" i="4" l="1"/>
  <c r="D6" i="4"/>
  <c r="J37" i="25" l="1"/>
  <c r="J29" i="25"/>
  <c r="J21" i="25"/>
  <c r="J13" i="25"/>
  <c r="H7" i="25"/>
  <c r="H6" i="25"/>
  <c r="H5" i="25"/>
  <c r="H4" i="25"/>
  <c r="J5" i="25" l="1"/>
  <c r="Q5" i="23" l="1"/>
  <c r="Q6" i="23"/>
  <c r="Q7" i="23"/>
  <c r="Q8" i="23"/>
  <c r="Q9" i="23"/>
  <c r="Q10" i="23"/>
  <c r="Q11" i="23"/>
  <c r="Q12" i="23"/>
  <c r="Q13" i="23"/>
  <c r="Q14" i="23"/>
  <c r="Q15" i="23"/>
  <c r="Q16" i="23"/>
  <c r="Q17" i="23"/>
  <c r="Q18" i="23"/>
  <c r="Q19" i="23"/>
  <c r="Q20" i="23"/>
  <c r="Q21" i="23"/>
  <c r="Q22" i="23"/>
  <c r="Q23" i="23"/>
  <c r="Q4" i="23"/>
  <c r="P5" i="23"/>
  <c r="P6" i="23"/>
  <c r="P7" i="23"/>
  <c r="P8" i="23"/>
  <c r="P9" i="23"/>
  <c r="P10" i="23"/>
  <c r="P11" i="23"/>
  <c r="P12" i="23"/>
  <c r="P13" i="23"/>
  <c r="P14" i="23"/>
  <c r="P15" i="23"/>
  <c r="P16" i="23"/>
  <c r="P17" i="23"/>
  <c r="P18" i="23"/>
  <c r="P19" i="23"/>
  <c r="P20" i="23"/>
  <c r="P21" i="23"/>
  <c r="P22" i="23"/>
  <c r="P23" i="23"/>
  <c r="P4" i="23"/>
  <c r="M5" i="23"/>
  <c r="M6" i="23"/>
  <c r="M7" i="23"/>
  <c r="M8" i="23"/>
  <c r="M9" i="23"/>
  <c r="M10" i="23"/>
  <c r="M11" i="23"/>
  <c r="M12" i="23"/>
  <c r="M13" i="23"/>
  <c r="M14" i="23"/>
  <c r="M15" i="23"/>
  <c r="M16" i="23"/>
  <c r="M17" i="23"/>
  <c r="M18" i="23"/>
  <c r="M19" i="23"/>
  <c r="M20" i="23"/>
  <c r="M21" i="23"/>
  <c r="M22" i="23"/>
  <c r="M23" i="23"/>
  <c r="M4" i="23"/>
  <c r="F5" i="23"/>
  <c r="D5" i="23" s="1"/>
  <c r="E5" i="23" s="1"/>
  <c r="F6" i="23"/>
  <c r="D6" i="23" s="1"/>
  <c r="E6" i="23" s="1"/>
  <c r="F7" i="23"/>
  <c r="D7" i="23" s="1"/>
  <c r="E7" i="23" s="1"/>
  <c r="F8" i="23"/>
  <c r="D8" i="23" s="1"/>
  <c r="E8" i="23" s="1"/>
  <c r="F9" i="23"/>
  <c r="D9" i="23" s="1"/>
  <c r="E9" i="23" s="1"/>
  <c r="F10" i="23"/>
  <c r="D10" i="23" s="1"/>
  <c r="E10" i="23" s="1"/>
  <c r="F11" i="23"/>
  <c r="D11" i="23" s="1"/>
  <c r="E11" i="23" s="1"/>
  <c r="F12" i="23"/>
  <c r="D12" i="23" s="1"/>
  <c r="E12" i="23" s="1"/>
  <c r="F13" i="23"/>
  <c r="D13" i="23" s="1"/>
  <c r="E13" i="23" s="1"/>
  <c r="F14" i="23"/>
  <c r="D14" i="23" s="1"/>
  <c r="E14" i="23" s="1"/>
  <c r="F15" i="23"/>
  <c r="D15" i="23" s="1"/>
  <c r="E15" i="23" s="1"/>
  <c r="F16" i="23"/>
  <c r="D16" i="23" s="1"/>
  <c r="E16" i="23" s="1"/>
  <c r="F17" i="23"/>
  <c r="D17" i="23" s="1"/>
  <c r="E17" i="23" s="1"/>
  <c r="F18" i="23"/>
  <c r="D18" i="23" s="1"/>
  <c r="E18" i="23" s="1"/>
  <c r="F19" i="23"/>
  <c r="D19" i="23" s="1"/>
  <c r="E19" i="23" s="1"/>
  <c r="F20" i="23"/>
  <c r="D20" i="23" s="1"/>
  <c r="E20" i="23" s="1"/>
  <c r="F21" i="23"/>
  <c r="D21" i="23" s="1"/>
  <c r="E21" i="23" s="1"/>
  <c r="F22" i="23"/>
  <c r="D22" i="23" s="1"/>
  <c r="E22" i="23" s="1"/>
  <c r="F23" i="23"/>
  <c r="D23" i="23" s="1"/>
  <c r="E23" i="23" s="1"/>
  <c r="F4" i="23"/>
  <c r="D4" i="23" s="1"/>
  <c r="E4" i="23" s="1"/>
  <c r="AB5" i="23"/>
  <c r="AC5" i="23"/>
  <c r="AD5" i="23" s="1"/>
  <c r="AE5" i="23"/>
  <c r="AF5" i="23"/>
  <c r="AH5" i="23"/>
  <c r="AI5" i="23"/>
  <c r="AB6" i="23"/>
  <c r="AC6" i="23"/>
  <c r="AD6" i="23" s="1"/>
  <c r="AE6" i="23"/>
  <c r="AF6" i="23"/>
  <c r="AH6" i="23"/>
  <c r="AI6" i="23"/>
  <c r="AB7" i="23"/>
  <c r="AC7" i="23"/>
  <c r="AD7" i="23" s="1"/>
  <c r="AE7" i="23"/>
  <c r="AF7" i="23"/>
  <c r="AH7" i="23"/>
  <c r="AI7" i="23"/>
  <c r="AB8" i="23"/>
  <c r="AC8" i="23"/>
  <c r="AD8" i="23" s="1"/>
  <c r="AE8" i="23"/>
  <c r="AF8" i="23"/>
  <c r="AH8" i="23"/>
  <c r="AI8" i="23"/>
  <c r="AB9" i="23"/>
  <c r="AC9" i="23"/>
  <c r="AD9" i="23" s="1"/>
  <c r="AE9" i="23"/>
  <c r="AF9" i="23"/>
  <c r="AH9" i="23"/>
  <c r="AI9" i="23"/>
  <c r="AB10" i="23"/>
  <c r="AC10" i="23"/>
  <c r="AD10" i="23" s="1"/>
  <c r="AE10" i="23"/>
  <c r="AF10" i="23"/>
  <c r="AH10" i="23"/>
  <c r="AI10" i="23"/>
  <c r="AB11" i="23"/>
  <c r="AC11" i="23"/>
  <c r="AD11" i="23" s="1"/>
  <c r="AE11" i="23"/>
  <c r="AF11" i="23"/>
  <c r="AH11" i="23"/>
  <c r="AI11" i="23"/>
  <c r="AB12" i="23"/>
  <c r="AC12" i="23"/>
  <c r="AD12" i="23" s="1"/>
  <c r="AE12" i="23"/>
  <c r="AF12" i="23"/>
  <c r="AH12" i="23"/>
  <c r="AI12" i="23"/>
  <c r="AB13" i="23"/>
  <c r="AC13" i="23"/>
  <c r="AD13" i="23" s="1"/>
  <c r="AE13" i="23"/>
  <c r="AF13" i="23"/>
  <c r="AH13" i="23"/>
  <c r="AI13" i="23"/>
  <c r="AB14" i="23"/>
  <c r="AC14" i="23"/>
  <c r="AD14" i="23" s="1"/>
  <c r="AE14" i="23"/>
  <c r="AF14" i="23"/>
  <c r="AH14" i="23"/>
  <c r="AI14" i="23"/>
  <c r="AB15" i="23"/>
  <c r="AC15" i="23"/>
  <c r="AD15" i="23" s="1"/>
  <c r="AE15" i="23"/>
  <c r="AF15" i="23"/>
  <c r="AH15" i="23"/>
  <c r="AI15" i="23"/>
  <c r="AB16" i="23"/>
  <c r="AC16" i="23"/>
  <c r="AD16" i="23" s="1"/>
  <c r="AE16" i="23"/>
  <c r="AF16" i="23"/>
  <c r="AH16" i="23"/>
  <c r="AI16" i="23"/>
  <c r="AB17" i="23"/>
  <c r="AC17" i="23"/>
  <c r="AD17" i="23" s="1"/>
  <c r="AE17" i="23"/>
  <c r="AF17" i="23"/>
  <c r="AH17" i="23"/>
  <c r="AI17" i="23"/>
  <c r="AB18" i="23"/>
  <c r="AC18" i="23"/>
  <c r="AD18" i="23" s="1"/>
  <c r="AE18" i="23"/>
  <c r="AF18" i="23"/>
  <c r="AH18" i="23"/>
  <c r="AI18" i="23"/>
  <c r="AB19" i="23"/>
  <c r="AC19" i="23"/>
  <c r="AD19" i="23" s="1"/>
  <c r="AE19" i="23"/>
  <c r="AF19" i="23"/>
  <c r="AH19" i="23"/>
  <c r="AI19" i="23"/>
  <c r="AB20" i="23"/>
  <c r="AC20" i="23"/>
  <c r="AD20" i="23" s="1"/>
  <c r="AE20" i="23"/>
  <c r="AF20" i="23"/>
  <c r="AH20" i="23"/>
  <c r="AI20" i="23"/>
  <c r="AB21" i="23"/>
  <c r="AC21" i="23"/>
  <c r="AD21" i="23" s="1"/>
  <c r="AE21" i="23"/>
  <c r="AF21" i="23"/>
  <c r="AH21" i="23"/>
  <c r="AI21" i="23"/>
  <c r="AB22" i="23"/>
  <c r="AC22" i="23"/>
  <c r="AD22" i="23" s="1"/>
  <c r="AE22" i="23"/>
  <c r="AF22" i="23"/>
  <c r="AH22" i="23"/>
  <c r="AI22" i="23"/>
  <c r="AB23" i="23"/>
  <c r="AC23" i="23"/>
  <c r="AD23" i="23" s="1"/>
  <c r="AE23" i="23"/>
  <c r="AF23" i="23"/>
  <c r="AH23" i="23"/>
  <c r="AI23" i="23"/>
  <c r="AI4" i="23"/>
  <c r="AH4" i="23"/>
  <c r="AF4" i="23"/>
  <c r="AE4" i="23"/>
  <c r="AA23" i="23"/>
  <c r="Z23" i="23"/>
  <c r="AA22" i="23"/>
  <c r="Z22" i="23"/>
  <c r="AA21" i="23"/>
  <c r="Z21" i="23"/>
  <c r="AA20" i="23"/>
  <c r="Z20" i="23"/>
  <c r="AA19" i="23"/>
  <c r="Z19" i="23"/>
  <c r="AA18" i="23"/>
  <c r="Z18" i="23"/>
  <c r="AA17" i="23"/>
  <c r="Z17" i="23"/>
  <c r="AA16" i="23"/>
  <c r="Z16" i="23"/>
  <c r="AA15" i="23"/>
  <c r="Z15" i="23"/>
  <c r="AA14" i="23"/>
  <c r="Z14" i="23"/>
  <c r="AA13" i="23"/>
  <c r="Z13" i="23"/>
  <c r="AA12" i="23"/>
  <c r="Z12" i="23"/>
  <c r="AA11" i="23"/>
  <c r="Z11" i="23"/>
  <c r="AA10" i="23"/>
  <c r="Z10" i="23"/>
  <c r="AA9" i="23"/>
  <c r="Z9" i="23"/>
  <c r="AA8" i="23"/>
  <c r="Z8" i="23"/>
  <c r="AA7" i="23"/>
  <c r="Z7" i="23"/>
  <c r="AA6" i="23"/>
  <c r="Z6" i="23"/>
  <c r="AA5" i="23"/>
  <c r="Z5" i="23"/>
  <c r="AA4" i="23"/>
  <c r="Z4" i="23"/>
  <c r="W5" i="23"/>
  <c r="X5" i="23"/>
  <c r="W6" i="23"/>
  <c r="X6" i="23"/>
  <c r="W7" i="23"/>
  <c r="X7" i="23"/>
  <c r="W8" i="23"/>
  <c r="X8" i="23"/>
  <c r="W9" i="23"/>
  <c r="X9" i="23"/>
  <c r="W10" i="23"/>
  <c r="X10" i="23"/>
  <c r="W11" i="23"/>
  <c r="X11" i="23"/>
  <c r="W12" i="23"/>
  <c r="X12" i="23"/>
  <c r="W13" i="23"/>
  <c r="X13" i="23"/>
  <c r="W14" i="23"/>
  <c r="X14" i="23"/>
  <c r="W15" i="23"/>
  <c r="X15" i="23"/>
  <c r="W16" i="23"/>
  <c r="X16" i="23"/>
  <c r="W17" i="23"/>
  <c r="X17" i="23"/>
  <c r="W18" i="23"/>
  <c r="X18" i="23"/>
  <c r="W19" i="23"/>
  <c r="X19" i="23"/>
  <c r="W20" i="23"/>
  <c r="X20" i="23"/>
  <c r="W21" i="23"/>
  <c r="X21" i="23"/>
  <c r="W22" i="23"/>
  <c r="X22" i="23"/>
  <c r="W23" i="23"/>
  <c r="X23" i="23"/>
  <c r="X4" i="23"/>
  <c r="W4" i="23"/>
  <c r="T5" i="23"/>
  <c r="U5" i="23"/>
  <c r="V5" i="23" s="1"/>
  <c r="T6" i="23"/>
  <c r="U6" i="23"/>
  <c r="V6" i="23" s="1"/>
  <c r="T7" i="23"/>
  <c r="U7" i="23"/>
  <c r="T8" i="23"/>
  <c r="U8" i="23"/>
  <c r="V8" i="23" s="1"/>
  <c r="T9" i="23"/>
  <c r="U9" i="23"/>
  <c r="V9" i="23" s="1"/>
  <c r="T10" i="23"/>
  <c r="U10" i="23"/>
  <c r="V10" i="23" s="1"/>
  <c r="T11" i="23"/>
  <c r="U11" i="23"/>
  <c r="V11" i="23" s="1"/>
  <c r="T12" i="23"/>
  <c r="U12" i="23"/>
  <c r="V12" i="23" s="1"/>
  <c r="T13" i="23"/>
  <c r="U13" i="23"/>
  <c r="V13" i="23" s="1"/>
  <c r="T14" i="23"/>
  <c r="U14" i="23"/>
  <c r="V14" i="23" s="1"/>
  <c r="T15" i="23"/>
  <c r="U15" i="23"/>
  <c r="V15" i="23" s="1"/>
  <c r="T16" i="23"/>
  <c r="U16" i="23"/>
  <c r="V16" i="23" s="1"/>
  <c r="T17" i="23"/>
  <c r="U17" i="23"/>
  <c r="V17" i="23" s="1"/>
  <c r="T18" i="23"/>
  <c r="U18" i="23"/>
  <c r="V18" i="23" s="1"/>
  <c r="T19" i="23"/>
  <c r="U19" i="23"/>
  <c r="V19" i="23" s="1"/>
  <c r="T20" i="23"/>
  <c r="U20" i="23"/>
  <c r="V20" i="23" s="1"/>
  <c r="T21" i="23"/>
  <c r="U21" i="23"/>
  <c r="V21" i="23" s="1"/>
  <c r="T22" i="23"/>
  <c r="U22" i="23"/>
  <c r="V22" i="23" s="1"/>
  <c r="T23" i="23"/>
  <c r="U23" i="23"/>
  <c r="V23" i="23" s="1"/>
  <c r="AC4" i="23"/>
  <c r="AD4" i="23" s="1"/>
  <c r="AB4" i="23"/>
  <c r="U4" i="23"/>
  <c r="T4" i="23"/>
  <c r="A5" i="23"/>
  <c r="G5" i="23"/>
  <c r="H5" i="23"/>
  <c r="I5" i="23"/>
  <c r="J5" i="23"/>
  <c r="K5" i="23"/>
  <c r="N5" i="23"/>
  <c r="A6" i="23"/>
  <c r="G6" i="23"/>
  <c r="H6" i="23"/>
  <c r="I6" i="23"/>
  <c r="J6" i="23"/>
  <c r="K6" i="23"/>
  <c r="N6" i="23"/>
  <c r="A7" i="23"/>
  <c r="G7" i="23"/>
  <c r="H7" i="23"/>
  <c r="I7" i="23"/>
  <c r="J7" i="23"/>
  <c r="K7" i="23"/>
  <c r="N7" i="23"/>
  <c r="A8" i="23"/>
  <c r="G8" i="23"/>
  <c r="H8" i="23"/>
  <c r="I8" i="23"/>
  <c r="J8" i="23"/>
  <c r="K8" i="23"/>
  <c r="N8" i="23"/>
  <c r="A9" i="23"/>
  <c r="G9" i="23"/>
  <c r="H9" i="23"/>
  <c r="I9" i="23"/>
  <c r="J9" i="23"/>
  <c r="K9" i="23"/>
  <c r="N9" i="23"/>
  <c r="A10" i="23"/>
  <c r="G10" i="23"/>
  <c r="H10" i="23"/>
  <c r="I10" i="23"/>
  <c r="J10" i="23"/>
  <c r="K10" i="23"/>
  <c r="N10" i="23"/>
  <c r="A11" i="23"/>
  <c r="G11" i="23"/>
  <c r="H11" i="23"/>
  <c r="I11" i="23"/>
  <c r="J11" i="23"/>
  <c r="K11" i="23"/>
  <c r="N11" i="23"/>
  <c r="A12" i="23"/>
  <c r="G12" i="23"/>
  <c r="H12" i="23"/>
  <c r="I12" i="23"/>
  <c r="J12" i="23"/>
  <c r="K12" i="23"/>
  <c r="N12" i="23"/>
  <c r="A13" i="23"/>
  <c r="G13" i="23"/>
  <c r="H13" i="23"/>
  <c r="I13" i="23"/>
  <c r="J13" i="23"/>
  <c r="K13" i="23"/>
  <c r="N13" i="23"/>
  <c r="A14" i="23"/>
  <c r="G14" i="23"/>
  <c r="H14" i="23"/>
  <c r="I14" i="23"/>
  <c r="J14" i="23"/>
  <c r="K14" i="23"/>
  <c r="N14" i="23"/>
  <c r="A15" i="23"/>
  <c r="G15" i="23"/>
  <c r="H15" i="23"/>
  <c r="I15" i="23"/>
  <c r="J15" i="23"/>
  <c r="K15" i="23"/>
  <c r="N15" i="23"/>
  <c r="A16" i="23"/>
  <c r="G16" i="23"/>
  <c r="I16" i="23"/>
  <c r="J16" i="23"/>
  <c r="K16" i="23"/>
  <c r="N16" i="23"/>
  <c r="A17" i="23"/>
  <c r="G17" i="23"/>
  <c r="H17" i="23"/>
  <c r="I17" i="23"/>
  <c r="J17" i="23"/>
  <c r="K17" i="23"/>
  <c r="N17" i="23"/>
  <c r="A18" i="23"/>
  <c r="G18" i="23"/>
  <c r="H18" i="23"/>
  <c r="I18" i="23"/>
  <c r="J18" i="23"/>
  <c r="K18" i="23"/>
  <c r="N18" i="23"/>
  <c r="A19" i="23"/>
  <c r="G19" i="23"/>
  <c r="H19" i="23"/>
  <c r="I19" i="23"/>
  <c r="J19" i="23"/>
  <c r="K19" i="23"/>
  <c r="N19" i="23"/>
  <c r="A20" i="23"/>
  <c r="G20" i="23"/>
  <c r="H20" i="23"/>
  <c r="I20" i="23"/>
  <c r="J20" i="23"/>
  <c r="K20" i="23"/>
  <c r="N20" i="23"/>
  <c r="A21" i="23"/>
  <c r="G21" i="23"/>
  <c r="H21" i="23"/>
  <c r="I21" i="23"/>
  <c r="J21" i="23"/>
  <c r="K21" i="23"/>
  <c r="N21" i="23"/>
  <c r="A22" i="23"/>
  <c r="G22" i="23"/>
  <c r="H22" i="23"/>
  <c r="I22" i="23"/>
  <c r="J22" i="23"/>
  <c r="K22" i="23"/>
  <c r="N22" i="23"/>
  <c r="A23" i="23"/>
  <c r="G23" i="23"/>
  <c r="H23" i="23"/>
  <c r="I23" i="23"/>
  <c r="J23" i="23"/>
  <c r="K23" i="23"/>
  <c r="N23" i="23"/>
  <c r="V7" i="23" l="1"/>
  <c r="B23" i="23"/>
  <c r="R23" i="23" s="1"/>
  <c r="C23" i="23"/>
  <c r="B21" i="23"/>
  <c r="R21" i="23" s="1"/>
  <c r="C21" i="23"/>
  <c r="B19" i="23"/>
  <c r="R19" i="23" s="1"/>
  <c r="C19" i="23"/>
  <c r="B17" i="23"/>
  <c r="R17" i="23" s="1"/>
  <c r="C17" i="23"/>
  <c r="B15" i="23"/>
  <c r="R15" i="23" s="1"/>
  <c r="C15" i="23"/>
  <c r="B13" i="23"/>
  <c r="R13" i="23" s="1"/>
  <c r="C13" i="23"/>
  <c r="B11" i="23"/>
  <c r="R11" i="23" s="1"/>
  <c r="C11" i="23"/>
  <c r="B9" i="23"/>
  <c r="R9" i="23" s="1"/>
  <c r="C9" i="23"/>
  <c r="B7" i="23"/>
  <c r="R7" i="23" s="1"/>
  <c r="C7" i="23"/>
  <c r="B5" i="23"/>
  <c r="R5" i="23" s="1"/>
  <c r="C5" i="23"/>
  <c r="B4" i="23"/>
  <c r="R4" i="23" s="1"/>
  <c r="C4" i="23"/>
  <c r="B22" i="23"/>
  <c r="R22" i="23" s="1"/>
  <c r="C22" i="23"/>
  <c r="B20" i="23"/>
  <c r="R20" i="23" s="1"/>
  <c r="C20" i="23"/>
  <c r="B18" i="23"/>
  <c r="R18" i="23" s="1"/>
  <c r="C18" i="23"/>
  <c r="B16" i="23"/>
  <c r="R16" i="23" s="1"/>
  <c r="C16" i="23"/>
  <c r="B14" i="23"/>
  <c r="R14" i="23" s="1"/>
  <c r="C14" i="23"/>
  <c r="B12" i="23"/>
  <c r="R12" i="23" s="1"/>
  <c r="C12" i="23"/>
  <c r="B10" i="23"/>
  <c r="R10" i="23" s="1"/>
  <c r="C10" i="23"/>
  <c r="B8" i="23"/>
  <c r="R8" i="23" s="1"/>
  <c r="C8" i="23"/>
  <c r="B6" i="23"/>
  <c r="R6" i="23" s="1"/>
  <c r="C6" i="23"/>
  <c r="N4" i="23"/>
  <c r="K4" i="23"/>
  <c r="J4" i="23"/>
  <c r="I4" i="23"/>
  <c r="H4" i="23"/>
  <c r="G4" i="23"/>
  <c r="A4" i="23"/>
  <c r="C35" i="4"/>
  <c r="D5" i="4"/>
  <c r="K37" i="1"/>
  <c r="M37" i="1" s="1"/>
  <c r="BI12" i="1"/>
  <c r="BJ12" i="1" s="1"/>
  <c r="BI13" i="1"/>
  <c r="BJ13" i="1" s="1"/>
  <c r="BI14" i="1"/>
  <c r="BJ14" i="1" s="1"/>
  <c r="BI15" i="1"/>
  <c r="BJ15" i="1" s="1"/>
  <c r="BI16" i="1"/>
  <c r="BJ16" i="1" s="1"/>
  <c r="BI17" i="1"/>
  <c r="BJ17" i="1" s="1"/>
  <c r="BI18" i="1"/>
  <c r="BJ18" i="1" s="1"/>
  <c r="BI19" i="1"/>
  <c r="BJ19" i="1" s="1"/>
  <c r="BI20" i="1"/>
  <c r="BJ20" i="1" s="1"/>
  <c r="BI21" i="1"/>
  <c r="BJ21" i="1" s="1"/>
  <c r="BI22" i="1"/>
  <c r="BJ22" i="1" s="1"/>
  <c r="BI23" i="1"/>
  <c r="BJ23" i="1" s="1"/>
  <c r="BI24" i="1"/>
  <c r="BJ24" i="1" s="1"/>
  <c r="BI25" i="1"/>
  <c r="BJ25" i="1" s="1"/>
  <c r="BI26" i="1"/>
  <c r="BJ26" i="1" s="1"/>
  <c r="BI27" i="1"/>
  <c r="BJ27" i="1" s="1"/>
  <c r="BI28" i="1"/>
  <c r="BJ28" i="1" s="1"/>
  <c r="BI29" i="1"/>
  <c r="BJ29" i="1" s="1"/>
  <c r="BI30" i="1"/>
  <c r="BJ30" i="1" s="1"/>
  <c r="BI11" i="1"/>
  <c r="AN12" i="1"/>
  <c r="AO12" i="1"/>
  <c r="AN13" i="1"/>
  <c r="AO13" i="1"/>
  <c r="AN14" i="1"/>
  <c r="P14" i="1" s="1"/>
  <c r="AO14" i="1"/>
  <c r="AF14" i="1" s="1"/>
  <c r="AN15" i="1"/>
  <c r="S15" i="1" s="1"/>
  <c r="Y8" i="23" s="1"/>
  <c r="L8" i="23" s="1"/>
  <c r="AO15" i="1"/>
  <c r="AN16" i="1"/>
  <c r="S16" i="1" s="1"/>
  <c r="Y9" i="23" s="1"/>
  <c r="L9" i="23" s="1"/>
  <c r="AO16" i="1"/>
  <c r="AN17" i="1"/>
  <c r="P17" i="1" s="1"/>
  <c r="AO17" i="1"/>
  <c r="AN18" i="1"/>
  <c r="S18" i="1" s="1"/>
  <c r="Y11" i="23" s="1"/>
  <c r="L11" i="23" s="1"/>
  <c r="AO18" i="1"/>
  <c r="AN19" i="1"/>
  <c r="P19" i="1" s="1"/>
  <c r="AO19" i="1"/>
  <c r="AN20" i="1"/>
  <c r="S20" i="1" s="1"/>
  <c r="Y13" i="23" s="1"/>
  <c r="L13" i="23" s="1"/>
  <c r="AO20" i="1"/>
  <c r="AN21" i="1"/>
  <c r="P21" i="1" s="1"/>
  <c r="AO21" i="1"/>
  <c r="AN22" i="1"/>
  <c r="S22" i="1" s="1"/>
  <c r="Y15" i="23" s="1"/>
  <c r="L15" i="23" s="1"/>
  <c r="AO22" i="1"/>
  <c r="AN23" i="1"/>
  <c r="P23" i="1" s="1"/>
  <c r="AO23" i="1"/>
  <c r="AN24" i="1"/>
  <c r="S24" i="1" s="1"/>
  <c r="Y17" i="23" s="1"/>
  <c r="L17" i="23" s="1"/>
  <c r="AO24" i="1"/>
  <c r="AN25" i="1"/>
  <c r="P25" i="1" s="1"/>
  <c r="AO25" i="1"/>
  <c r="AN26" i="1"/>
  <c r="S26" i="1" s="1"/>
  <c r="Y19" i="23" s="1"/>
  <c r="L19" i="23" s="1"/>
  <c r="AO26" i="1"/>
  <c r="AN27" i="1"/>
  <c r="P27" i="1" s="1"/>
  <c r="AO27" i="1"/>
  <c r="AN28" i="1"/>
  <c r="S28" i="1" s="1"/>
  <c r="Y21" i="23" s="1"/>
  <c r="L21" i="23" s="1"/>
  <c r="AO28" i="1"/>
  <c r="AN29" i="1"/>
  <c r="P29" i="1" s="1"/>
  <c r="AO29" i="1"/>
  <c r="AN30" i="1"/>
  <c r="S30" i="1" s="1"/>
  <c r="Y23" i="23" s="1"/>
  <c r="L23" i="23" s="1"/>
  <c r="AO30" i="1"/>
  <c r="AO11" i="1"/>
  <c r="AN11" i="1"/>
  <c r="AF11" i="1" l="1"/>
  <c r="AG4" i="23" s="1"/>
  <c r="O4" i="23" s="1"/>
  <c r="AC11" i="1"/>
  <c r="Y6" i="23"/>
  <c r="L6" i="23" s="1"/>
  <c r="P13" i="1"/>
  <c r="S13" i="1"/>
  <c r="P12" i="1"/>
  <c r="S12" i="1"/>
  <c r="Y4" i="23"/>
  <c r="P11" i="1"/>
  <c r="S11" i="1"/>
  <c r="AF13" i="1"/>
  <c r="AC13" i="1"/>
  <c r="AC12" i="1"/>
  <c r="AF12" i="1"/>
  <c r="K35" i="1"/>
  <c r="AC29" i="1"/>
  <c r="AF29" i="1"/>
  <c r="AG22" i="23" s="1"/>
  <c r="O22" i="23" s="1"/>
  <c r="AC27" i="1"/>
  <c r="AF27" i="1"/>
  <c r="AG20" i="23" s="1"/>
  <c r="O20" i="23" s="1"/>
  <c r="AC25" i="1"/>
  <c r="AF25" i="1"/>
  <c r="AG18" i="23" s="1"/>
  <c r="O18" i="23" s="1"/>
  <c r="AC23" i="1"/>
  <c r="AF23" i="1"/>
  <c r="AG16" i="23" s="1"/>
  <c r="O16" i="23" s="1"/>
  <c r="AC21" i="1"/>
  <c r="AF21" i="1"/>
  <c r="AG14" i="23" s="1"/>
  <c r="O14" i="23" s="1"/>
  <c r="AC19" i="1"/>
  <c r="AF19" i="1"/>
  <c r="AG12" i="23" s="1"/>
  <c r="O12" i="23" s="1"/>
  <c r="AC17" i="1"/>
  <c r="AF17" i="1"/>
  <c r="AG10" i="23" s="1"/>
  <c r="O10" i="23" s="1"/>
  <c r="AC15" i="1"/>
  <c r="AF15" i="1"/>
  <c r="AG8" i="23" s="1"/>
  <c r="O8" i="23" s="1"/>
  <c r="AG6" i="23"/>
  <c r="O6" i="23" s="1"/>
  <c r="AC30" i="1"/>
  <c r="AF30" i="1"/>
  <c r="AG23" i="23" s="1"/>
  <c r="O23" i="23" s="1"/>
  <c r="AC28" i="1"/>
  <c r="AF28" i="1"/>
  <c r="AG21" i="23" s="1"/>
  <c r="O21" i="23" s="1"/>
  <c r="AC26" i="1"/>
  <c r="AF26" i="1"/>
  <c r="AG19" i="23" s="1"/>
  <c r="O19" i="23" s="1"/>
  <c r="AC24" i="1"/>
  <c r="AF24" i="1"/>
  <c r="AG17" i="23" s="1"/>
  <c r="O17" i="23" s="1"/>
  <c r="AC22" i="1"/>
  <c r="AF22" i="1"/>
  <c r="AG15" i="23" s="1"/>
  <c r="O15" i="23" s="1"/>
  <c r="AC20" i="1"/>
  <c r="AF20" i="1"/>
  <c r="AG13" i="23" s="1"/>
  <c r="O13" i="23" s="1"/>
  <c r="AC18" i="1"/>
  <c r="AF18" i="1"/>
  <c r="AG11" i="23" s="1"/>
  <c r="O11" i="23" s="1"/>
  <c r="AC16" i="1"/>
  <c r="AF16" i="1"/>
  <c r="AG9" i="23" s="1"/>
  <c r="O9" i="23" s="1"/>
  <c r="AG5" i="23"/>
  <c r="O5" i="23" s="1"/>
  <c r="AC14" i="1"/>
  <c r="AG7" i="23"/>
  <c r="O7" i="23" s="1"/>
  <c r="K34" i="1"/>
  <c r="BJ11" i="1"/>
  <c r="K36" i="1" s="1"/>
  <c r="P15" i="1"/>
  <c r="P18" i="1"/>
  <c r="P20" i="1"/>
  <c r="P22" i="1"/>
  <c r="P24" i="1"/>
  <c r="P26" i="1"/>
  <c r="P28" i="1"/>
  <c r="P30" i="1"/>
  <c r="V4" i="23"/>
  <c r="Y5" i="23"/>
  <c r="L5" i="23" s="1"/>
  <c r="S14" i="1"/>
  <c r="Y7" i="23" s="1"/>
  <c r="L7" i="23" s="1"/>
  <c r="S17" i="1"/>
  <c r="Y10" i="23" s="1"/>
  <c r="L10" i="23" s="1"/>
  <c r="S19" i="1"/>
  <c r="Y12" i="23" s="1"/>
  <c r="L12" i="23" s="1"/>
  <c r="S21" i="1"/>
  <c r="Y14" i="23" s="1"/>
  <c r="L14" i="23" s="1"/>
  <c r="S23" i="1"/>
  <c r="Y16" i="23" s="1"/>
  <c r="L16" i="23" s="1"/>
  <c r="S25" i="1"/>
  <c r="Y18" i="23" s="1"/>
  <c r="L18" i="23" s="1"/>
  <c r="S27" i="1"/>
  <c r="Y20" i="23" s="1"/>
  <c r="L20" i="23" s="1"/>
  <c r="S29" i="1"/>
  <c r="Y22" i="23" s="1"/>
  <c r="L22" i="23" s="1"/>
  <c r="P16" i="1"/>
  <c r="L4" i="23" l="1"/>
  <c r="K38" i="1"/>
  <c r="M35" i="1"/>
  <c r="M36" i="1"/>
  <c r="M34" i="1"/>
  <c r="M38" i="1" l="1"/>
  <c r="G13" i="4"/>
  <c r="G12" i="4" l="1"/>
  <c r="G11" i="4"/>
  <c r="G14" i="4" l="1"/>
</calcChain>
</file>

<file path=xl/comments1.xml><?xml version="1.0" encoding="utf-8"?>
<comments xmlns="http://schemas.openxmlformats.org/spreadsheetml/2006/main">
  <authors>
    <author>Kitamura Hiromi</author>
  </authors>
  <commentList>
    <comment ref="F5" authorId="0">
      <text>
        <r>
          <rPr>
            <sz val="9"/>
            <color indexed="81"/>
            <rFont val="ＭＳ Ｐゴシック"/>
            <family val="3"/>
            <charset val="128"/>
          </rPr>
          <t>「士別市」「上富良野町」など市町村をつけて入力してください。</t>
        </r>
      </text>
    </comment>
  </commentList>
</comments>
</file>

<file path=xl/comments2.xml><?xml version="1.0" encoding="utf-8"?>
<comments xmlns="http://schemas.openxmlformats.org/spreadsheetml/2006/main">
  <authors>
    <author>seiko</author>
  </authors>
  <commentList>
    <comment ref="G12" authorId="0">
      <text>
        <r>
          <rPr>
            <b/>
            <sz val="14"/>
            <color indexed="81"/>
            <rFont val="ＭＳ Ｐゴシック"/>
            <family val="3"/>
            <charset val="128"/>
          </rPr>
          <t>風を入力して下さい！</t>
        </r>
      </text>
    </comment>
    <comment ref="H12" authorId="0">
      <text>
        <r>
          <rPr>
            <b/>
            <sz val="14"/>
            <color indexed="81"/>
            <rFont val="ＭＳ Ｐゴシック"/>
            <family val="3"/>
            <charset val="128"/>
          </rPr>
          <t>得点を入力して下さい！</t>
        </r>
      </text>
    </comment>
    <comment ref="H13" authorId="0">
      <text>
        <r>
          <rPr>
            <b/>
            <sz val="14"/>
            <color indexed="81"/>
            <rFont val="ＭＳ Ｐゴシック"/>
            <family val="3"/>
            <charset val="128"/>
          </rPr>
          <t>得点を入力して下さい！</t>
        </r>
      </text>
    </comment>
    <comment ref="H14" authorId="0">
      <text>
        <r>
          <rPr>
            <b/>
            <sz val="14"/>
            <color indexed="81"/>
            <rFont val="ＭＳ Ｐゴシック"/>
            <family val="3"/>
            <charset val="128"/>
          </rPr>
          <t>得点を入力して下さい！</t>
        </r>
      </text>
    </comment>
    <comment ref="G15" authorId="0">
      <text>
        <r>
          <rPr>
            <b/>
            <sz val="14"/>
            <color indexed="81"/>
            <rFont val="ＭＳ Ｐゴシック"/>
            <family val="3"/>
            <charset val="128"/>
          </rPr>
          <t>風を入力して下さい！</t>
        </r>
      </text>
    </comment>
    <comment ref="H15" authorId="0">
      <text>
        <r>
          <rPr>
            <b/>
            <sz val="14"/>
            <color indexed="81"/>
            <rFont val="ＭＳ Ｐゴシック"/>
            <family val="3"/>
            <charset val="128"/>
          </rPr>
          <t>得点を入力して下さい！</t>
        </r>
      </text>
    </comment>
    <comment ref="G20" authorId="0">
      <text>
        <r>
          <rPr>
            <b/>
            <sz val="14"/>
            <color indexed="81"/>
            <rFont val="ＭＳ Ｐゴシック"/>
            <family val="3"/>
            <charset val="128"/>
          </rPr>
          <t>風を入力して下さい！</t>
        </r>
      </text>
    </comment>
    <comment ref="H20" authorId="0">
      <text>
        <r>
          <rPr>
            <b/>
            <sz val="14"/>
            <color indexed="81"/>
            <rFont val="ＭＳ Ｐゴシック"/>
            <family val="3"/>
            <charset val="128"/>
          </rPr>
          <t>得点を入力して下さい！</t>
        </r>
      </text>
    </comment>
    <comment ref="H21" authorId="0">
      <text>
        <r>
          <rPr>
            <b/>
            <sz val="14"/>
            <color indexed="81"/>
            <rFont val="ＭＳ Ｐゴシック"/>
            <family val="3"/>
            <charset val="128"/>
          </rPr>
          <t>得点を入力して下さい！</t>
        </r>
      </text>
    </comment>
    <comment ref="H22" authorId="0">
      <text>
        <r>
          <rPr>
            <b/>
            <sz val="14"/>
            <color indexed="81"/>
            <rFont val="ＭＳ Ｐゴシック"/>
            <family val="3"/>
            <charset val="128"/>
          </rPr>
          <t>得点を入力して下さい！</t>
        </r>
      </text>
    </comment>
    <comment ref="G23" authorId="0">
      <text>
        <r>
          <rPr>
            <b/>
            <sz val="14"/>
            <color indexed="81"/>
            <rFont val="ＭＳ Ｐゴシック"/>
            <family val="3"/>
            <charset val="128"/>
          </rPr>
          <t>風を入力して下さい！</t>
        </r>
      </text>
    </comment>
    <comment ref="H23" authorId="0">
      <text>
        <r>
          <rPr>
            <b/>
            <sz val="14"/>
            <color indexed="81"/>
            <rFont val="ＭＳ Ｐゴシック"/>
            <family val="3"/>
            <charset val="128"/>
          </rPr>
          <t>得点を入力して下さい！</t>
        </r>
      </text>
    </comment>
    <comment ref="G28" authorId="0">
      <text>
        <r>
          <rPr>
            <b/>
            <sz val="14"/>
            <color indexed="81"/>
            <rFont val="ＭＳ Ｐゴシック"/>
            <family val="3"/>
            <charset val="128"/>
          </rPr>
          <t>風を入力して下さい！</t>
        </r>
      </text>
    </comment>
    <comment ref="H28" authorId="0">
      <text>
        <r>
          <rPr>
            <b/>
            <sz val="14"/>
            <color indexed="81"/>
            <rFont val="ＭＳ Ｐゴシック"/>
            <family val="3"/>
            <charset val="128"/>
          </rPr>
          <t>得点を入力して下さい！</t>
        </r>
      </text>
    </comment>
    <comment ref="H29" authorId="0">
      <text>
        <r>
          <rPr>
            <b/>
            <sz val="14"/>
            <color indexed="81"/>
            <rFont val="ＭＳ Ｐゴシック"/>
            <family val="3"/>
            <charset val="128"/>
          </rPr>
          <t>得点を入力して下さい！</t>
        </r>
      </text>
    </comment>
    <comment ref="H30" authorId="0">
      <text>
        <r>
          <rPr>
            <b/>
            <sz val="14"/>
            <color indexed="81"/>
            <rFont val="ＭＳ Ｐゴシック"/>
            <family val="3"/>
            <charset val="128"/>
          </rPr>
          <t>得点を入力して下さい！</t>
        </r>
      </text>
    </comment>
    <comment ref="G31" authorId="0">
      <text>
        <r>
          <rPr>
            <b/>
            <sz val="14"/>
            <color indexed="81"/>
            <rFont val="ＭＳ Ｐゴシック"/>
            <family val="3"/>
            <charset val="128"/>
          </rPr>
          <t>風を入力して下さい！</t>
        </r>
      </text>
    </comment>
    <comment ref="H31" authorId="0">
      <text>
        <r>
          <rPr>
            <b/>
            <sz val="14"/>
            <color indexed="81"/>
            <rFont val="ＭＳ Ｐゴシック"/>
            <family val="3"/>
            <charset val="128"/>
          </rPr>
          <t>得点を入力して下さい！</t>
        </r>
      </text>
    </comment>
    <comment ref="G36" authorId="0">
      <text>
        <r>
          <rPr>
            <b/>
            <sz val="14"/>
            <color indexed="81"/>
            <rFont val="ＭＳ Ｐゴシック"/>
            <family val="3"/>
            <charset val="128"/>
          </rPr>
          <t>風を入力して下さい！</t>
        </r>
      </text>
    </comment>
    <comment ref="H36" authorId="0">
      <text>
        <r>
          <rPr>
            <b/>
            <sz val="14"/>
            <color indexed="81"/>
            <rFont val="ＭＳ Ｐゴシック"/>
            <family val="3"/>
            <charset val="128"/>
          </rPr>
          <t>得点を入力して下さい！</t>
        </r>
      </text>
    </comment>
    <comment ref="H37" authorId="0">
      <text>
        <r>
          <rPr>
            <b/>
            <sz val="14"/>
            <color indexed="81"/>
            <rFont val="ＭＳ Ｐゴシック"/>
            <family val="3"/>
            <charset val="128"/>
          </rPr>
          <t>得点を入力して下さい！</t>
        </r>
      </text>
    </comment>
    <comment ref="H38" authorId="0">
      <text>
        <r>
          <rPr>
            <b/>
            <sz val="14"/>
            <color indexed="81"/>
            <rFont val="ＭＳ Ｐゴシック"/>
            <family val="3"/>
            <charset val="128"/>
          </rPr>
          <t>得点を入力して下さい！</t>
        </r>
      </text>
    </comment>
    <comment ref="G39" authorId="0">
      <text>
        <r>
          <rPr>
            <b/>
            <sz val="14"/>
            <color indexed="81"/>
            <rFont val="ＭＳ Ｐゴシック"/>
            <family val="3"/>
            <charset val="128"/>
          </rPr>
          <t>風を入力して下さい！</t>
        </r>
      </text>
    </comment>
    <comment ref="H39" authorId="0">
      <text>
        <r>
          <rPr>
            <b/>
            <sz val="14"/>
            <color indexed="81"/>
            <rFont val="ＭＳ Ｐゴシック"/>
            <family val="3"/>
            <charset val="128"/>
          </rPr>
          <t>得点を入力して下さい！</t>
        </r>
      </text>
    </comment>
  </commentList>
</comments>
</file>

<file path=xl/sharedStrings.xml><?xml version="1.0" encoding="utf-8"?>
<sst xmlns="http://schemas.openxmlformats.org/spreadsheetml/2006/main" count="492" uniqueCount="310">
  <si>
    <t>北空知</t>
    <rPh sb="0" eb="1">
      <t>キタ</t>
    </rPh>
    <rPh sb="1" eb="3">
      <t>ソラチ</t>
    </rPh>
    <phoneticPr fontId="2"/>
  </si>
  <si>
    <t>学校名</t>
    <rPh sb="0" eb="2">
      <t>ガッコウ</t>
    </rPh>
    <rPh sb="2" eb="3">
      <t>メイ</t>
    </rPh>
    <phoneticPr fontId="2"/>
  </si>
  <si>
    <t>士別</t>
    <rPh sb="0" eb="2">
      <t>シベツ</t>
    </rPh>
    <phoneticPr fontId="2"/>
  </si>
  <si>
    <t>中学校</t>
    <rPh sb="0" eb="3">
      <t>チュウガッコウ</t>
    </rPh>
    <phoneticPr fontId="2"/>
  </si>
  <si>
    <t>札幌</t>
    <rPh sb="0" eb="2">
      <t>サッポロ</t>
    </rPh>
    <phoneticPr fontId="2"/>
  </si>
  <si>
    <t>石狩</t>
    <rPh sb="0" eb="2">
      <t>イシカリ</t>
    </rPh>
    <phoneticPr fontId="2"/>
  </si>
  <si>
    <t>小樽</t>
    <rPh sb="0" eb="2">
      <t>オタル</t>
    </rPh>
    <phoneticPr fontId="2"/>
  </si>
  <si>
    <t>後志</t>
    <rPh sb="0" eb="2">
      <t>シリベシ</t>
    </rPh>
    <phoneticPr fontId="2"/>
  </si>
  <si>
    <t>留萌</t>
    <rPh sb="0" eb="2">
      <t>ルモイ</t>
    </rPh>
    <phoneticPr fontId="2"/>
  </si>
  <si>
    <t>宗谷</t>
    <rPh sb="0" eb="2">
      <t>ソウヤ</t>
    </rPh>
    <phoneticPr fontId="2"/>
  </si>
  <si>
    <t>旭川</t>
    <rPh sb="0" eb="2">
      <t>アサヒカワ</t>
    </rPh>
    <phoneticPr fontId="2"/>
  </si>
  <si>
    <t>上川中央</t>
    <rPh sb="0" eb="2">
      <t>カミカワ</t>
    </rPh>
    <rPh sb="2" eb="4">
      <t>チュウオウ</t>
    </rPh>
    <phoneticPr fontId="2"/>
  </si>
  <si>
    <t>富良野</t>
    <rPh sb="0" eb="3">
      <t>フラノ</t>
    </rPh>
    <phoneticPr fontId="2"/>
  </si>
  <si>
    <t>名寄</t>
    <rPh sb="0" eb="2">
      <t>ナヨロ</t>
    </rPh>
    <phoneticPr fontId="2"/>
  </si>
  <si>
    <t>函館</t>
    <rPh sb="0" eb="2">
      <t>ハコダテ</t>
    </rPh>
    <phoneticPr fontId="2"/>
  </si>
  <si>
    <t>渡島</t>
    <rPh sb="0" eb="2">
      <t>オシマ</t>
    </rPh>
    <phoneticPr fontId="2"/>
  </si>
  <si>
    <t>檜山</t>
    <rPh sb="0" eb="2">
      <t>ヒヤマ</t>
    </rPh>
    <phoneticPr fontId="2"/>
  </si>
  <si>
    <t>南空知</t>
    <rPh sb="0" eb="1">
      <t>ミナミ</t>
    </rPh>
    <rPh sb="1" eb="3">
      <t>ソラチ</t>
    </rPh>
    <phoneticPr fontId="2"/>
  </si>
  <si>
    <t>中空知</t>
    <rPh sb="0" eb="1">
      <t>ナカ</t>
    </rPh>
    <rPh sb="1" eb="3">
      <t>ソラチ</t>
    </rPh>
    <phoneticPr fontId="2"/>
  </si>
  <si>
    <t>日高</t>
    <rPh sb="0" eb="2">
      <t>ヒダカ</t>
    </rPh>
    <phoneticPr fontId="2"/>
  </si>
  <si>
    <t>室蘭</t>
    <rPh sb="0" eb="2">
      <t>ムロラン</t>
    </rPh>
    <phoneticPr fontId="2"/>
  </si>
  <si>
    <t>苫小牧</t>
    <rPh sb="0" eb="3">
      <t>トマコマイ</t>
    </rPh>
    <phoneticPr fontId="2"/>
  </si>
  <si>
    <t>胆振西部</t>
    <rPh sb="0" eb="2">
      <t>イブリ</t>
    </rPh>
    <rPh sb="2" eb="4">
      <t>セイブ</t>
    </rPh>
    <phoneticPr fontId="2"/>
  </si>
  <si>
    <t>胆振東部</t>
    <rPh sb="0" eb="2">
      <t>イブリ</t>
    </rPh>
    <rPh sb="2" eb="4">
      <t>トウブ</t>
    </rPh>
    <phoneticPr fontId="2"/>
  </si>
  <si>
    <t>全十勝</t>
    <rPh sb="0" eb="1">
      <t>ゼン</t>
    </rPh>
    <rPh sb="1" eb="3">
      <t>トカチ</t>
    </rPh>
    <phoneticPr fontId="2"/>
  </si>
  <si>
    <t>釧路</t>
    <rPh sb="0" eb="2">
      <t>クシロ</t>
    </rPh>
    <phoneticPr fontId="2"/>
  </si>
  <si>
    <t>根室</t>
    <rPh sb="0" eb="2">
      <t>ネムロ</t>
    </rPh>
    <phoneticPr fontId="2"/>
  </si>
  <si>
    <t>網走</t>
    <rPh sb="0" eb="2">
      <t>アバシリ</t>
    </rPh>
    <phoneticPr fontId="2"/>
  </si>
  <si>
    <t>参加料計算欄</t>
    <rPh sb="0" eb="2">
      <t>サンカ</t>
    </rPh>
    <rPh sb="2" eb="3">
      <t>リョウ</t>
    </rPh>
    <rPh sb="3" eb="5">
      <t>ケイサン</t>
    </rPh>
    <rPh sb="5" eb="6">
      <t>ラン</t>
    </rPh>
    <phoneticPr fontId="2"/>
  </si>
  <si>
    <t>１種目参加</t>
    <rPh sb="1" eb="3">
      <t>シュモク</t>
    </rPh>
    <rPh sb="3" eb="5">
      <t>サンカ</t>
    </rPh>
    <phoneticPr fontId="2"/>
  </si>
  <si>
    <t>２種目参加</t>
    <rPh sb="1" eb="3">
      <t>シュモク</t>
    </rPh>
    <rPh sb="3" eb="5">
      <t>サンカ</t>
    </rPh>
    <phoneticPr fontId="2"/>
  </si>
  <si>
    <t>リレーのみ参加</t>
    <rPh sb="5" eb="7">
      <t>サンカ</t>
    </rPh>
    <phoneticPr fontId="2"/>
  </si>
  <si>
    <t>リレー参加</t>
    <rPh sb="3" eb="5">
      <t>サンカ</t>
    </rPh>
    <phoneticPr fontId="2"/>
  </si>
  <si>
    <t>合計</t>
    <rPh sb="0" eb="2">
      <t>ゴウケイ</t>
    </rPh>
    <phoneticPr fontId="2"/>
  </si>
  <si>
    <t>教諭</t>
    <rPh sb="0" eb="2">
      <t>キョウユ</t>
    </rPh>
    <phoneticPr fontId="2"/>
  </si>
  <si>
    <t>校長</t>
    <rPh sb="0" eb="2">
      <t>コウチョウ</t>
    </rPh>
    <phoneticPr fontId="2"/>
  </si>
  <si>
    <t>教頭</t>
    <rPh sb="0" eb="2">
      <t>キョウトウ</t>
    </rPh>
    <phoneticPr fontId="2"/>
  </si>
  <si>
    <t>養教</t>
    <rPh sb="0" eb="1">
      <t>オサム</t>
    </rPh>
    <rPh sb="1" eb="2">
      <t>キョウ</t>
    </rPh>
    <phoneticPr fontId="2"/>
  </si>
  <si>
    <t>その他</t>
    <rPh sb="2" eb="3">
      <t>ホカ</t>
    </rPh>
    <phoneticPr fontId="2"/>
  </si>
  <si>
    <t>プログラム・ランキング・記録集申込書</t>
    <rPh sb="12" eb="14">
      <t>キロク</t>
    </rPh>
    <rPh sb="14" eb="15">
      <t>シュウ</t>
    </rPh>
    <rPh sb="15" eb="18">
      <t>モウシコミショ</t>
    </rPh>
    <phoneticPr fontId="2"/>
  </si>
  <si>
    <t>地区中体連名</t>
    <rPh sb="0" eb="2">
      <t>チク</t>
    </rPh>
    <rPh sb="2" eb="5">
      <t>チュウタイレン</t>
    </rPh>
    <rPh sb="5" eb="6">
      <t>メイ</t>
    </rPh>
    <phoneticPr fontId="2"/>
  </si>
  <si>
    <t>市町村名</t>
    <rPh sb="0" eb="3">
      <t>シチョウソン</t>
    </rPh>
    <rPh sb="3" eb="4">
      <t>メイ</t>
    </rPh>
    <phoneticPr fontId="2"/>
  </si>
  <si>
    <t>中学校名</t>
    <rPh sb="0" eb="3">
      <t>チュウガッコウ</t>
    </rPh>
    <rPh sb="3" eb="4">
      <t>メイ</t>
    </rPh>
    <phoneticPr fontId="2"/>
  </si>
  <si>
    <t>円</t>
    <rPh sb="0" eb="1">
      <t>エン</t>
    </rPh>
    <phoneticPr fontId="2"/>
  </si>
  <si>
    <t>合　　計　　金　　額</t>
    <rPh sb="0" eb="1">
      <t>ゴウ</t>
    </rPh>
    <rPh sb="3" eb="4">
      <t>ケイ</t>
    </rPh>
    <rPh sb="6" eb="7">
      <t>カネ</t>
    </rPh>
    <rPh sb="9" eb="10">
      <t>ガク</t>
    </rPh>
    <phoneticPr fontId="2"/>
  </si>
  <si>
    <t>※　大会会場受付でお支払いください。</t>
    <rPh sb="2" eb="4">
      <t>タイカイ</t>
    </rPh>
    <rPh sb="4" eb="6">
      <t>カイジョウ</t>
    </rPh>
    <rPh sb="6" eb="8">
      <t>ウケツケ</t>
    </rPh>
    <rPh sb="10" eb="12">
      <t>シハラ</t>
    </rPh>
    <phoneticPr fontId="2"/>
  </si>
  <si>
    <t>冊</t>
    <rPh sb="0" eb="1">
      <t>サツ</t>
    </rPh>
    <phoneticPr fontId="2"/>
  </si>
  <si>
    <t>記載責任者氏名</t>
    <rPh sb="0" eb="2">
      <t>キサイ</t>
    </rPh>
    <rPh sb="2" eb="5">
      <t>セキニンシャ</t>
    </rPh>
    <rPh sb="5" eb="7">
      <t>シメイ</t>
    </rPh>
    <phoneticPr fontId="2"/>
  </si>
  <si>
    <t>記載責任者電話</t>
    <rPh sb="0" eb="2">
      <t>キサイ</t>
    </rPh>
    <rPh sb="2" eb="5">
      <t>セキニンシャ</t>
    </rPh>
    <rPh sb="5" eb="7">
      <t>デンワ</t>
    </rPh>
    <phoneticPr fontId="2"/>
  </si>
  <si>
    <t>印</t>
    <rPh sb="0" eb="1">
      <t>イン</t>
    </rPh>
    <phoneticPr fontId="2"/>
  </si>
  <si>
    <t>様</t>
    <rPh sb="0" eb="1">
      <t>サマ</t>
    </rPh>
    <phoneticPr fontId="2"/>
  </si>
  <si>
    <t>　申込書は，大会参加申込時に同封するか，下記あてに送付してください。</t>
    <rPh sb="1" eb="4">
      <t>モウシコミショ</t>
    </rPh>
    <rPh sb="6" eb="8">
      <t>タイカイ</t>
    </rPh>
    <rPh sb="8" eb="10">
      <t>サンカ</t>
    </rPh>
    <rPh sb="10" eb="12">
      <t>モウシコミ</t>
    </rPh>
    <rPh sb="12" eb="13">
      <t>ジ</t>
    </rPh>
    <rPh sb="14" eb="16">
      <t>ドウフウ</t>
    </rPh>
    <rPh sb="20" eb="22">
      <t>カキ</t>
    </rPh>
    <rPh sb="25" eb="27">
      <t>ソウフ</t>
    </rPh>
    <phoneticPr fontId="2"/>
  </si>
  <si>
    <t xml:space="preserve"> ランキング表冊数　（１冊５００円）　</t>
    <rPh sb="6" eb="7">
      <t>ヒョウ</t>
    </rPh>
    <rPh sb="7" eb="9">
      <t>サッスウ</t>
    </rPh>
    <rPh sb="12" eb="13">
      <t>サツ</t>
    </rPh>
    <rPh sb="16" eb="17">
      <t>エン</t>
    </rPh>
    <phoneticPr fontId="2"/>
  </si>
  <si>
    <t>〒</t>
    <phoneticPr fontId="2"/>
  </si>
  <si>
    <t>　事前申し込み期日　</t>
    <rPh sb="1" eb="3">
      <t>ジゼン</t>
    </rPh>
    <rPh sb="3" eb="4">
      <t>モウ</t>
    </rPh>
    <rPh sb="5" eb="6">
      <t>コ</t>
    </rPh>
    <rPh sb="7" eb="9">
      <t>キジツ</t>
    </rPh>
    <phoneticPr fontId="2"/>
  </si>
  <si>
    <t xml:space="preserve"> プログラム購入冊数　（１冊１,０００円）</t>
    <rPh sb="6" eb="8">
      <t>コウニュウ</t>
    </rPh>
    <rPh sb="8" eb="10">
      <t>サッスウ</t>
    </rPh>
    <rPh sb="13" eb="14">
      <t>サツ</t>
    </rPh>
    <rPh sb="19" eb="20">
      <t>エン</t>
    </rPh>
    <phoneticPr fontId="2"/>
  </si>
  <si>
    <t>＊太枠内に数字を入れてください。</t>
    <rPh sb="1" eb="3">
      <t>フトワク</t>
    </rPh>
    <rPh sb="3" eb="4">
      <t>ナイ</t>
    </rPh>
    <rPh sb="5" eb="7">
      <t>スウジ</t>
    </rPh>
    <rPh sb="8" eb="9">
      <t>イ</t>
    </rPh>
    <phoneticPr fontId="2"/>
  </si>
  <si>
    <t>御住所</t>
    <rPh sb="0" eb="1">
      <t>ゴ</t>
    </rPh>
    <rPh sb="1" eb="3">
      <t>ジュウショ</t>
    </rPh>
    <phoneticPr fontId="2"/>
  </si>
  <si>
    <t>御芳名</t>
    <rPh sb="0" eb="1">
      <t>ゴ</t>
    </rPh>
    <rPh sb="1" eb="3">
      <t>ホウメイ</t>
    </rPh>
    <phoneticPr fontId="2"/>
  </si>
  <si>
    <t>学年</t>
    <rPh sb="0" eb="2">
      <t>ガクネン</t>
    </rPh>
    <phoneticPr fontId="2"/>
  </si>
  <si>
    <t>生年</t>
    <rPh sb="0" eb="2">
      <t>セイネン</t>
    </rPh>
    <phoneticPr fontId="2"/>
  </si>
  <si>
    <t>道南</t>
    <rPh sb="0" eb="2">
      <t>ドウナン</t>
    </rPh>
    <phoneticPr fontId="2"/>
  </si>
  <si>
    <t>小樽後志</t>
    <rPh sb="0" eb="2">
      <t>オタル</t>
    </rPh>
    <rPh sb="2" eb="4">
      <t>シリベシ</t>
    </rPh>
    <phoneticPr fontId="2"/>
  </si>
  <si>
    <t>札幌</t>
    <rPh sb="0" eb="2">
      <t>サッポロ</t>
    </rPh>
    <phoneticPr fontId="2"/>
  </si>
  <si>
    <t>道央</t>
    <rPh sb="0" eb="2">
      <t>ドウオウ</t>
    </rPh>
    <phoneticPr fontId="2"/>
  </si>
  <si>
    <t>空知</t>
    <rPh sb="0" eb="2">
      <t>ソラチ</t>
    </rPh>
    <phoneticPr fontId="2"/>
  </si>
  <si>
    <t>道北</t>
    <rPh sb="0" eb="2">
      <t>ドウホク</t>
    </rPh>
    <phoneticPr fontId="2"/>
  </si>
  <si>
    <t>十勝</t>
    <rPh sb="0" eb="2">
      <t>トカチ</t>
    </rPh>
    <phoneticPr fontId="2"/>
  </si>
  <si>
    <t>氏名</t>
    <rPh sb="0" eb="2">
      <t>シメイ</t>
    </rPh>
    <phoneticPr fontId="2"/>
  </si>
  <si>
    <t>東胆振</t>
    <rPh sb="0" eb="1">
      <t>ヒガシ</t>
    </rPh>
    <rPh sb="1" eb="3">
      <t>イブリ</t>
    </rPh>
    <phoneticPr fontId="2"/>
  </si>
  <si>
    <t>西胆振</t>
    <rPh sb="0" eb="1">
      <t>ニシ</t>
    </rPh>
    <rPh sb="1" eb="3">
      <t>イブリ</t>
    </rPh>
    <phoneticPr fontId="2"/>
  </si>
  <si>
    <t xml:space="preserve"> 記録集購入冊数(１冊１,５００円 送料含む）</t>
    <rPh sb="1" eb="3">
      <t>キロク</t>
    </rPh>
    <rPh sb="3" eb="4">
      <t>シュウ</t>
    </rPh>
    <rPh sb="4" eb="6">
      <t>コウニュウ</t>
    </rPh>
    <rPh sb="6" eb="8">
      <t>サッスウ</t>
    </rPh>
    <rPh sb="10" eb="11">
      <t>サツ</t>
    </rPh>
    <rPh sb="16" eb="17">
      <t>エン</t>
    </rPh>
    <rPh sb="18" eb="20">
      <t>ソウリョウ</t>
    </rPh>
    <rPh sb="20" eb="21">
      <t>フク</t>
    </rPh>
    <phoneticPr fontId="2"/>
  </si>
  <si>
    <t>オホーツク</t>
    <phoneticPr fontId="2"/>
  </si>
  <si>
    <t>性</t>
    <rPh sb="0" eb="1">
      <t>セイ</t>
    </rPh>
    <phoneticPr fontId="2"/>
  </si>
  <si>
    <t>名</t>
    <rPh sb="0" eb="1">
      <t>ナ</t>
    </rPh>
    <phoneticPr fontId="2"/>
  </si>
  <si>
    <t>ﾌﾘｶﾞﾅ(半角)</t>
    <rPh sb="6" eb="8">
      <t>ハンカク</t>
    </rPh>
    <phoneticPr fontId="2"/>
  </si>
  <si>
    <t>氏名</t>
    <rPh sb="0" eb="2">
      <t>シメイ</t>
    </rPh>
    <phoneticPr fontId="2"/>
  </si>
  <si>
    <t>生年月日</t>
    <rPh sb="0" eb="2">
      <t>セイネン</t>
    </rPh>
    <rPh sb="2" eb="4">
      <t>ガッピ</t>
    </rPh>
    <phoneticPr fontId="2"/>
  </si>
  <si>
    <t>年</t>
    <rPh sb="0" eb="1">
      <t>ネン</t>
    </rPh>
    <phoneticPr fontId="2"/>
  </si>
  <si>
    <t>月</t>
    <rPh sb="0" eb="1">
      <t>ツキ</t>
    </rPh>
    <phoneticPr fontId="2"/>
  </si>
  <si>
    <t>日</t>
    <rPh sb="0" eb="1">
      <t>ヒ</t>
    </rPh>
    <phoneticPr fontId="2"/>
  </si>
  <si>
    <t>学年</t>
    <rPh sb="0" eb="2">
      <t>ガクネン</t>
    </rPh>
    <phoneticPr fontId="2"/>
  </si>
  <si>
    <t>申込種目①</t>
    <rPh sb="0" eb="2">
      <t>モウシコミ</t>
    </rPh>
    <rPh sb="2" eb="4">
      <t>シュモク</t>
    </rPh>
    <phoneticPr fontId="2"/>
  </si>
  <si>
    <t>資格</t>
    <rPh sb="0" eb="2">
      <t>シカク</t>
    </rPh>
    <phoneticPr fontId="2"/>
  </si>
  <si>
    <t>記録</t>
    <rPh sb="0" eb="2">
      <t>キロク</t>
    </rPh>
    <phoneticPr fontId="2"/>
  </si>
  <si>
    <t>風</t>
    <rPh sb="0" eb="1">
      <t>カゼ</t>
    </rPh>
    <phoneticPr fontId="2"/>
  </si>
  <si>
    <t>大会</t>
    <rPh sb="0" eb="2">
      <t>タイカイ</t>
    </rPh>
    <phoneticPr fontId="2"/>
  </si>
  <si>
    <t>種目名</t>
    <rPh sb="0" eb="2">
      <t>シュモク</t>
    </rPh>
    <rPh sb="2" eb="3">
      <t>メイ</t>
    </rPh>
    <phoneticPr fontId="2"/>
  </si>
  <si>
    <t>NO</t>
    <phoneticPr fontId="2"/>
  </si>
  <si>
    <t>申込種目②</t>
    <rPh sb="0" eb="2">
      <t>モウシコミ</t>
    </rPh>
    <rPh sb="2" eb="4">
      <t>シュモク</t>
    </rPh>
    <phoneticPr fontId="2"/>
  </si>
  <si>
    <t>所属陸協</t>
    <rPh sb="0" eb="2">
      <t>ショゾク</t>
    </rPh>
    <rPh sb="2" eb="4">
      <t>リクキョウ</t>
    </rPh>
    <phoneticPr fontId="2"/>
  </si>
  <si>
    <t>苫小牧地方</t>
    <rPh sb="0" eb="3">
      <t>トマコマイ</t>
    </rPh>
    <rPh sb="3" eb="5">
      <t>チホウ</t>
    </rPh>
    <phoneticPr fontId="2"/>
  </si>
  <si>
    <t>釧路地方</t>
    <rPh sb="0" eb="2">
      <t>クシロ</t>
    </rPh>
    <rPh sb="2" eb="4">
      <t>チホウ</t>
    </rPh>
    <phoneticPr fontId="2"/>
  </si>
  <si>
    <t>中体連名</t>
    <rPh sb="0" eb="3">
      <t>チュウタイレン</t>
    </rPh>
    <rPh sb="3" eb="4">
      <t>メイ</t>
    </rPh>
    <phoneticPr fontId="2"/>
  </si>
  <si>
    <t>学校電話番号</t>
    <rPh sb="0" eb="2">
      <t>ガッコウ</t>
    </rPh>
    <rPh sb="2" eb="4">
      <t>デンワ</t>
    </rPh>
    <rPh sb="4" eb="6">
      <t>バンゴウ</t>
    </rPh>
    <phoneticPr fontId="2"/>
  </si>
  <si>
    <t>緊急連絡先(携帯)</t>
    <rPh sb="0" eb="2">
      <t>キンキュウ</t>
    </rPh>
    <rPh sb="2" eb="5">
      <t>レンラクサキ</t>
    </rPh>
    <rPh sb="6" eb="8">
      <t>ケイタイ</t>
    </rPh>
    <phoneticPr fontId="2"/>
  </si>
  <si>
    <t>職種</t>
    <rPh sb="0" eb="2">
      <t>ショクシュ</t>
    </rPh>
    <phoneticPr fontId="2"/>
  </si>
  <si>
    <t>学校名（半角ﾌﾘｶﾞﾅ）</t>
    <rPh sb="0" eb="2">
      <t>ガッコウ</t>
    </rPh>
    <rPh sb="2" eb="3">
      <t>メイ</t>
    </rPh>
    <rPh sb="4" eb="6">
      <t>ハンカク</t>
    </rPh>
    <phoneticPr fontId="2"/>
  </si>
  <si>
    <t>ﾗｳﾝﾄﾞ</t>
    <phoneticPr fontId="2"/>
  </si>
  <si>
    <t>ﾘﾚｰ</t>
    <phoneticPr fontId="2"/>
  </si>
  <si>
    <t>NC代</t>
    <rPh sb="2" eb="3">
      <t>ダイ</t>
    </rPh>
    <phoneticPr fontId="2"/>
  </si>
  <si>
    <t>参加料</t>
    <rPh sb="0" eb="2">
      <t>サンカ</t>
    </rPh>
    <rPh sb="2" eb="3">
      <t>リョウ</t>
    </rPh>
    <phoneticPr fontId="2"/>
  </si>
  <si>
    <t>計</t>
    <rPh sb="0" eb="1">
      <t>ケイ</t>
    </rPh>
    <phoneticPr fontId="2"/>
  </si>
  <si>
    <t>数</t>
    <rPh sb="0" eb="1">
      <t>カズ</t>
    </rPh>
    <phoneticPr fontId="2"/>
  </si>
  <si>
    <t>小計</t>
    <rPh sb="0" eb="2">
      <t>ショウケイ</t>
    </rPh>
    <phoneticPr fontId="2"/>
  </si>
  <si>
    <t>1年100m</t>
    <rPh sb="1" eb="2">
      <t>ネン</t>
    </rPh>
    <phoneticPr fontId="2"/>
  </si>
  <si>
    <t>2年100m</t>
    <rPh sb="1" eb="2">
      <t>ネン</t>
    </rPh>
    <phoneticPr fontId="1"/>
  </si>
  <si>
    <t>200m</t>
  </si>
  <si>
    <t>800m</t>
  </si>
  <si>
    <t>1500m</t>
  </si>
  <si>
    <t>3000m</t>
  </si>
  <si>
    <t>走高跳</t>
  </si>
  <si>
    <t>棒高跳</t>
  </si>
  <si>
    <t>走幅跳</t>
  </si>
  <si>
    <t>四種競技</t>
  </si>
  <si>
    <t>No,1</t>
  </si>
  <si>
    <t>No,1</t>
    <phoneticPr fontId="2"/>
  </si>
  <si>
    <t>No,2</t>
    <phoneticPr fontId="2"/>
  </si>
  <si>
    <t>男</t>
    <rPh sb="0" eb="1">
      <t>オトコ</t>
    </rPh>
    <phoneticPr fontId="2"/>
  </si>
  <si>
    <t>女</t>
    <rPh sb="0" eb="1">
      <t>オンナ</t>
    </rPh>
    <phoneticPr fontId="2"/>
  </si>
  <si>
    <t>生年</t>
    <rPh sb="0" eb="2">
      <t>セイネン</t>
    </rPh>
    <phoneticPr fontId="2"/>
  </si>
  <si>
    <t>中1</t>
    <rPh sb="0" eb="1">
      <t>チュウ</t>
    </rPh>
    <phoneticPr fontId="2"/>
  </si>
  <si>
    <t>中2</t>
    <rPh sb="0" eb="1">
      <t>チュウ</t>
    </rPh>
    <phoneticPr fontId="2"/>
  </si>
  <si>
    <t>中3</t>
    <rPh sb="0" eb="1">
      <t>チュウ</t>
    </rPh>
    <phoneticPr fontId="2"/>
  </si>
  <si>
    <t>100mH</t>
  </si>
  <si>
    <t>100mH</t>
    <phoneticPr fontId="2"/>
  </si>
  <si>
    <t>3000m</t>
    <phoneticPr fontId="2"/>
  </si>
  <si>
    <t>110mH</t>
    <phoneticPr fontId="2"/>
  </si>
  <si>
    <t>砲丸投</t>
  </si>
  <si>
    <t>砲丸投</t>
    <phoneticPr fontId="2"/>
  </si>
  <si>
    <t>標準</t>
    <rPh sb="0" eb="2">
      <t>ヒョウジュン</t>
    </rPh>
    <phoneticPr fontId="2"/>
  </si>
  <si>
    <t>1位</t>
    <rPh sb="1" eb="2">
      <t>イ</t>
    </rPh>
    <phoneticPr fontId="2"/>
  </si>
  <si>
    <t>400m</t>
    <phoneticPr fontId="2"/>
  </si>
  <si>
    <t>T</t>
  </si>
  <si>
    <t>T</t>
    <phoneticPr fontId="2"/>
  </si>
  <si>
    <t>F</t>
  </si>
  <si>
    <t>F</t>
    <phoneticPr fontId="2"/>
  </si>
  <si>
    <t>T</t>
    <phoneticPr fontId="2"/>
  </si>
  <si>
    <t>①</t>
    <phoneticPr fontId="2"/>
  </si>
  <si>
    <t>②</t>
    <phoneticPr fontId="2"/>
  </si>
  <si>
    <t>K</t>
    <phoneticPr fontId="2"/>
  </si>
  <si>
    <t>走幅跳</t>
    <phoneticPr fontId="2"/>
  </si>
  <si>
    <t>T</t>
    <phoneticPr fontId="2"/>
  </si>
  <si>
    <t>F</t>
    <phoneticPr fontId="2"/>
  </si>
  <si>
    <t>記録の単位左側</t>
    <rPh sb="0" eb="2">
      <t>キロク</t>
    </rPh>
    <rPh sb="3" eb="5">
      <t>タンイ</t>
    </rPh>
    <rPh sb="5" eb="7">
      <t>ヒダリガワ</t>
    </rPh>
    <phoneticPr fontId="2"/>
  </si>
  <si>
    <t>K</t>
    <phoneticPr fontId="2"/>
  </si>
  <si>
    <t>分</t>
    <rPh sb="0" eb="1">
      <t>フン</t>
    </rPh>
    <phoneticPr fontId="2"/>
  </si>
  <si>
    <t>記録の単位右側</t>
    <rPh sb="0" eb="2">
      <t>キロク</t>
    </rPh>
    <rPh sb="3" eb="5">
      <t>タンイ</t>
    </rPh>
    <rPh sb="5" eb="7">
      <t>ミギガワ</t>
    </rPh>
    <phoneticPr fontId="2"/>
  </si>
  <si>
    <t>秒</t>
    <rPh sb="0" eb="1">
      <t>ビョウ</t>
    </rPh>
    <phoneticPr fontId="2"/>
  </si>
  <si>
    <t>m</t>
    <phoneticPr fontId="2"/>
  </si>
  <si>
    <t>*</t>
    <phoneticPr fontId="2"/>
  </si>
  <si>
    <t>*</t>
    <phoneticPr fontId="2"/>
  </si>
  <si>
    <t>リレー</t>
    <phoneticPr fontId="2"/>
  </si>
  <si>
    <t>男子</t>
    <rPh sb="0" eb="2">
      <t>ダンシ</t>
    </rPh>
    <phoneticPr fontId="2"/>
  </si>
  <si>
    <t>女子</t>
    <rPh sb="0" eb="2">
      <t>ジョシ</t>
    </rPh>
    <phoneticPr fontId="2"/>
  </si>
  <si>
    <t>参加種目数</t>
    <rPh sb="0" eb="2">
      <t>サンカ</t>
    </rPh>
    <rPh sb="2" eb="4">
      <t>シュモク</t>
    </rPh>
    <rPh sb="4" eb="5">
      <t>スウ</t>
    </rPh>
    <phoneticPr fontId="2"/>
  </si>
  <si>
    <t>リレーのみ</t>
    <phoneticPr fontId="2"/>
  </si>
  <si>
    <t>【参加料の算出】　＊自動計算されます。</t>
    <rPh sb="1" eb="3">
      <t>サンカ</t>
    </rPh>
    <rPh sb="3" eb="4">
      <t>リョウ</t>
    </rPh>
    <rPh sb="5" eb="7">
      <t>サンシュツ</t>
    </rPh>
    <rPh sb="10" eb="12">
      <t>ジドウ</t>
    </rPh>
    <rPh sb="12" eb="14">
      <t>ケイサン</t>
    </rPh>
    <phoneticPr fontId="2"/>
  </si>
  <si>
    <t>【4×100mR　　最高記録】</t>
    <rPh sb="10" eb="12">
      <t>サイコウ</t>
    </rPh>
    <rPh sb="12" eb="14">
      <t>キロク</t>
    </rPh>
    <phoneticPr fontId="2"/>
  </si>
  <si>
    <t>チーム</t>
    <phoneticPr fontId="2"/>
  </si>
  <si>
    <t>男　　子</t>
    <rPh sb="0" eb="1">
      <t>オトコ</t>
    </rPh>
    <rPh sb="3" eb="4">
      <t>コ</t>
    </rPh>
    <phoneticPr fontId="2"/>
  </si>
  <si>
    <t>女　　子</t>
    <rPh sb="0" eb="1">
      <t>オンナ</t>
    </rPh>
    <rPh sb="3" eb="4">
      <t>コ</t>
    </rPh>
    <phoneticPr fontId="2"/>
  </si>
  <si>
    <r>
      <t>記録集送付先　</t>
    </r>
    <r>
      <rPr>
        <b/>
        <sz val="11"/>
        <rFont val="HG丸ｺﾞｼｯｸM-PRO"/>
        <family val="3"/>
        <charset val="128"/>
      </rPr>
      <t>(送付先が学校の場合は必ず学校名を記入してください。）</t>
    </r>
    <rPh sb="0" eb="3">
      <t>キロクシュウ</t>
    </rPh>
    <rPh sb="3" eb="5">
      <t>ソウフ</t>
    </rPh>
    <rPh sb="5" eb="6">
      <t>サキ</t>
    </rPh>
    <rPh sb="8" eb="10">
      <t>ソウフ</t>
    </rPh>
    <rPh sb="10" eb="11">
      <t>サキ</t>
    </rPh>
    <rPh sb="12" eb="14">
      <t>ガッコウ</t>
    </rPh>
    <rPh sb="15" eb="17">
      <t>バアイ</t>
    </rPh>
    <rPh sb="18" eb="19">
      <t>カナラ</t>
    </rPh>
    <rPh sb="20" eb="22">
      <t>ガッコウ</t>
    </rPh>
    <rPh sb="22" eb="23">
      <t>メイ</t>
    </rPh>
    <rPh sb="24" eb="26">
      <t>キニュウ</t>
    </rPh>
    <phoneticPr fontId="2"/>
  </si>
  <si>
    <r>
      <t>◎</t>
    </r>
    <r>
      <rPr>
        <b/>
        <sz val="12"/>
        <color rgb="FFFF0000"/>
        <rFont val="HG丸ｺﾞｼｯｸM-PRO"/>
        <family val="3"/>
        <charset val="128"/>
      </rPr>
      <t>プログラムは，参加選手分のみ各学校にお配り</t>
    </r>
    <r>
      <rPr>
        <sz val="12"/>
        <rFont val="HG丸ｺﾞｼｯｸM-PRO"/>
        <family val="3"/>
        <charset val="128"/>
      </rPr>
      <t>しますが，</t>
    </r>
    <r>
      <rPr>
        <b/>
        <sz val="12"/>
        <color rgb="FFFF0000"/>
        <rFont val="HG丸ｺﾞｼｯｸM-PRO"/>
        <family val="3"/>
        <charset val="128"/>
      </rPr>
      <t>監督分は別購入</t>
    </r>
    <r>
      <rPr>
        <sz val="12"/>
        <rFont val="HG丸ｺﾞｼｯｸM-PRO"/>
        <family val="3"/>
        <charset val="128"/>
      </rPr>
      <t>となります。</t>
    </r>
    <rPh sb="8" eb="10">
      <t>サンカ</t>
    </rPh>
    <rPh sb="10" eb="12">
      <t>センシュ</t>
    </rPh>
    <rPh sb="12" eb="13">
      <t>ブン</t>
    </rPh>
    <rPh sb="15" eb="18">
      <t>カクガッコウ</t>
    </rPh>
    <rPh sb="20" eb="21">
      <t>クバ</t>
    </rPh>
    <rPh sb="27" eb="29">
      <t>カントク</t>
    </rPh>
    <rPh sb="29" eb="30">
      <t>ブン</t>
    </rPh>
    <rPh sb="31" eb="32">
      <t>ベツ</t>
    </rPh>
    <rPh sb="32" eb="34">
      <t>コウニュウ</t>
    </rPh>
    <phoneticPr fontId="2"/>
  </si>
  <si>
    <r>
      <t>◎</t>
    </r>
    <r>
      <rPr>
        <b/>
        <sz val="12"/>
        <color rgb="FFFF0000"/>
        <rFont val="HG丸ｺﾞｼｯｸM-PRO"/>
        <family val="3"/>
        <charset val="128"/>
      </rPr>
      <t>ランキング表，記録集は，参加選手・監督ともに別購入</t>
    </r>
    <r>
      <rPr>
        <sz val="12"/>
        <rFont val="HG丸ｺﾞｼｯｸM-PRO"/>
        <family val="3"/>
        <charset val="128"/>
      </rPr>
      <t>となります。</t>
    </r>
    <rPh sb="6" eb="7">
      <t>ヒョウ</t>
    </rPh>
    <rPh sb="8" eb="11">
      <t>キロクシュウ</t>
    </rPh>
    <rPh sb="13" eb="15">
      <t>サンカ</t>
    </rPh>
    <rPh sb="15" eb="17">
      <t>センシュ</t>
    </rPh>
    <rPh sb="18" eb="20">
      <t>カントク</t>
    </rPh>
    <rPh sb="23" eb="24">
      <t>ベツ</t>
    </rPh>
    <rPh sb="24" eb="26">
      <t>コウニュウ</t>
    </rPh>
    <phoneticPr fontId="2"/>
  </si>
  <si>
    <r>
      <t>◎いずれも</t>
    </r>
    <r>
      <rPr>
        <b/>
        <sz val="12"/>
        <color rgb="FFFF0000"/>
        <rFont val="HG丸ｺﾞｼｯｸM-PRO"/>
        <family val="3"/>
        <charset val="128"/>
      </rPr>
      <t>当日販売しますが，数に限りがあります</t>
    </r>
    <r>
      <rPr>
        <sz val="12"/>
        <rFont val="HG丸ｺﾞｼｯｸM-PRO"/>
        <family val="3"/>
        <charset val="128"/>
      </rPr>
      <t>ので事前申し込みをお勧めします。</t>
    </r>
    <rPh sb="5" eb="7">
      <t>トウジツ</t>
    </rPh>
    <rPh sb="7" eb="9">
      <t>ハンバイ</t>
    </rPh>
    <rPh sb="14" eb="15">
      <t>カズ</t>
    </rPh>
    <rPh sb="16" eb="17">
      <t>カギ</t>
    </rPh>
    <rPh sb="25" eb="27">
      <t>ジゼン</t>
    </rPh>
    <rPh sb="27" eb="28">
      <t>モウ</t>
    </rPh>
    <rPh sb="29" eb="30">
      <t>コ</t>
    </rPh>
    <rPh sb="33" eb="34">
      <t>スス</t>
    </rPh>
    <phoneticPr fontId="2"/>
  </si>
  <si>
    <t>◎申込書は各学校で必ず控えをおとりください。</t>
    <rPh sb="1" eb="4">
      <t>モウシコミショ</t>
    </rPh>
    <rPh sb="5" eb="8">
      <t>カクガッコウ</t>
    </rPh>
    <rPh sb="9" eb="10">
      <t>カナラ</t>
    </rPh>
    <rPh sb="11" eb="12">
      <t>ヒカ</t>
    </rPh>
    <phoneticPr fontId="2"/>
  </si>
  <si>
    <t>連絡先住所</t>
    <rPh sb="0" eb="3">
      <t>レンラクサキ</t>
    </rPh>
    <rPh sb="3" eb="5">
      <t>ジュウショ</t>
    </rPh>
    <phoneticPr fontId="2"/>
  </si>
  <si>
    <t>No</t>
    <phoneticPr fontId="2"/>
  </si>
  <si>
    <t>性</t>
    <rPh sb="0" eb="1">
      <t>セイ</t>
    </rPh>
    <phoneticPr fontId="2"/>
  </si>
  <si>
    <t>ﾌﾘｶﾞﾅ</t>
    <phoneticPr fontId="2"/>
  </si>
  <si>
    <t>種目①</t>
    <rPh sb="0" eb="2">
      <t>シュモク</t>
    </rPh>
    <phoneticPr fontId="2"/>
  </si>
  <si>
    <t>種目①記録</t>
    <rPh sb="0" eb="2">
      <t>シュモク</t>
    </rPh>
    <rPh sb="3" eb="5">
      <t>キロク</t>
    </rPh>
    <phoneticPr fontId="2"/>
  </si>
  <si>
    <t>種目②</t>
    <rPh sb="0" eb="2">
      <t>シュモク</t>
    </rPh>
    <phoneticPr fontId="2"/>
  </si>
  <si>
    <t>種目②記録</t>
    <rPh sb="0" eb="2">
      <t>シュモク</t>
    </rPh>
    <rPh sb="3" eb="5">
      <t>キロク</t>
    </rPh>
    <phoneticPr fontId="2"/>
  </si>
  <si>
    <t>リレー</t>
    <phoneticPr fontId="2"/>
  </si>
  <si>
    <t>種目①資格</t>
    <rPh sb="0" eb="2">
      <t>シュモク</t>
    </rPh>
    <rPh sb="3" eb="5">
      <t>シカク</t>
    </rPh>
    <phoneticPr fontId="2"/>
  </si>
  <si>
    <t>種目②資格</t>
    <rPh sb="0" eb="2">
      <t>シュモク</t>
    </rPh>
    <rPh sb="3" eb="5">
      <t>シカク</t>
    </rPh>
    <phoneticPr fontId="2"/>
  </si>
  <si>
    <t>記録①</t>
    <rPh sb="0" eb="2">
      <t>キロク</t>
    </rPh>
    <phoneticPr fontId="2"/>
  </si>
  <si>
    <t>分</t>
    <rPh sb="0" eb="1">
      <t>フン</t>
    </rPh>
    <phoneticPr fontId="2"/>
  </si>
  <si>
    <t>秒</t>
    <rPh sb="0" eb="1">
      <t>ビョウ</t>
    </rPh>
    <phoneticPr fontId="2"/>
  </si>
  <si>
    <t>m</t>
    <phoneticPr fontId="2"/>
  </si>
  <si>
    <t>.</t>
    <phoneticPr fontId="2"/>
  </si>
  <si>
    <t>.</t>
    <phoneticPr fontId="2"/>
  </si>
  <si>
    <t>m</t>
    <phoneticPr fontId="2"/>
  </si>
  <si>
    <t>*</t>
    <phoneticPr fontId="2"/>
  </si>
  <si>
    <t>p</t>
    <phoneticPr fontId="2"/>
  </si>
  <si>
    <t>記録②</t>
    <rPh sb="0" eb="2">
      <t>キロク</t>
    </rPh>
    <phoneticPr fontId="2"/>
  </si>
  <si>
    <t>所属陸協</t>
    <rPh sb="0" eb="2">
      <t>ショゾク</t>
    </rPh>
    <rPh sb="2" eb="4">
      <t>リクキョウ</t>
    </rPh>
    <phoneticPr fontId="2"/>
  </si>
  <si>
    <t>監督名</t>
    <rPh sb="0" eb="2">
      <t>カントク</t>
    </rPh>
    <rPh sb="2" eb="3">
      <t>メイ</t>
    </rPh>
    <phoneticPr fontId="2"/>
  </si>
  <si>
    <t>市町村名</t>
    <rPh sb="0" eb="3">
      <t>シチョウソン</t>
    </rPh>
    <rPh sb="3" eb="4">
      <t>メイ</t>
    </rPh>
    <phoneticPr fontId="2"/>
  </si>
  <si>
    <t>学校ﾌﾘｶﾞﾅ</t>
    <rPh sb="0" eb="2">
      <t>ガッコウ</t>
    </rPh>
    <phoneticPr fontId="2"/>
  </si>
  <si>
    <t>第22回　北海道中学校新人陸上競技大会　参加申込書</t>
    <rPh sb="0" eb="1">
      <t>ダイ</t>
    </rPh>
    <rPh sb="3" eb="4">
      <t>カイ</t>
    </rPh>
    <rPh sb="5" eb="8">
      <t>ホッカイドウ</t>
    </rPh>
    <rPh sb="8" eb="11">
      <t>チュウガッコウ</t>
    </rPh>
    <rPh sb="11" eb="13">
      <t>シンジン</t>
    </rPh>
    <rPh sb="13" eb="15">
      <t>リクジョウ</t>
    </rPh>
    <rPh sb="15" eb="17">
      <t>キョウギ</t>
    </rPh>
    <rPh sb="17" eb="19">
      <t>タイカイ</t>
    </rPh>
    <rPh sb="20" eb="22">
      <t>サンカ</t>
    </rPh>
    <rPh sb="22" eb="25">
      <t>モウシコミショ</t>
    </rPh>
    <phoneticPr fontId="2"/>
  </si>
  <si>
    <t>第22回　北海道中学校新人陸上競技大会</t>
    <phoneticPr fontId="2"/>
  </si>
  <si>
    <t>(職種)監督</t>
    <rPh sb="1" eb="3">
      <t>ショクシュ</t>
    </rPh>
    <rPh sb="4" eb="6">
      <t>カントク</t>
    </rPh>
    <phoneticPr fontId="2"/>
  </si>
  <si>
    <t>フリガナ</t>
    <phoneticPr fontId="41"/>
  </si>
  <si>
    <t>地区中体連名</t>
    <rPh sb="0" eb="2">
      <t>チク</t>
    </rPh>
    <rPh sb="2" eb="5">
      <t>チュウタイレン</t>
    </rPh>
    <rPh sb="5" eb="6">
      <t>メイ</t>
    </rPh>
    <phoneticPr fontId="41"/>
  </si>
  <si>
    <t>市町村名</t>
    <rPh sb="0" eb="3">
      <t>シチョウソン</t>
    </rPh>
    <rPh sb="3" eb="4">
      <t>メイ</t>
    </rPh>
    <phoneticPr fontId="41"/>
  </si>
  <si>
    <t>学校名</t>
    <rPh sb="0" eb="2">
      <t>ガッコウ</t>
    </rPh>
    <rPh sb="2" eb="3">
      <t>メイ</t>
    </rPh>
    <phoneticPr fontId="41"/>
  </si>
  <si>
    <t>競技者氏名</t>
    <rPh sb="0" eb="2">
      <t>キョウギ</t>
    </rPh>
    <rPh sb="2" eb="3">
      <t>シャ</t>
    </rPh>
    <rPh sb="3" eb="5">
      <t>シメイ</t>
    </rPh>
    <phoneticPr fontId="41"/>
  </si>
  <si>
    <t>＜資格を取得した大会に○をつける＞</t>
    <rPh sb="1" eb="3">
      <t>シカク</t>
    </rPh>
    <rPh sb="4" eb="6">
      <t>シュトク</t>
    </rPh>
    <rPh sb="8" eb="10">
      <t>タイカイ</t>
    </rPh>
    <phoneticPr fontId="41"/>
  </si>
  <si>
    <t>最高記録</t>
    <rPh sb="0" eb="2">
      <t>サイコウ</t>
    </rPh>
    <rPh sb="2" eb="4">
      <t>キロク</t>
    </rPh>
    <phoneticPr fontId="41"/>
  </si>
  <si>
    <t>18.23</t>
    <phoneticPr fontId="2"/>
  </si>
  <si>
    <t>総合得点</t>
    <rPh sb="0" eb="2">
      <t>ソウゴウ</t>
    </rPh>
    <rPh sb="2" eb="4">
      <t>トクテン</t>
    </rPh>
    <phoneticPr fontId="41"/>
  </si>
  <si>
    <t>○</t>
  </si>
  <si>
    <t>通信大会標準突破</t>
    <rPh sb="0" eb="2">
      <t>ツウシン</t>
    </rPh>
    <rPh sb="2" eb="4">
      <t>タイカイ</t>
    </rPh>
    <rPh sb="4" eb="6">
      <t>ヒョウジュン</t>
    </rPh>
    <rPh sb="6" eb="8">
      <t>トッパ</t>
    </rPh>
    <phoneticPr fontId="41"/>
  </si>
  <si>
    <t>走高跳</t>
    <rPh sb="0" eb="1">
      <t>ハシ</t>
    </rPh>
    <rPh sb="1" eb="3">
      <t>タカト</t>
    </rPh>
    <phoneticPr fontId="41"/>
  </si>
  <si>
    <t>1.40</t>
    <phoneticPr fontId="2"/>
  </si>
  <si>
    <t>地区大会標準突破</t>
    <rPh sb="0" eb="2">
      <t>チク</t>
    </rPh>
    <rPh sb="2" eb="4">
      <t>タイカイ</t>
    </rPh>
    <rPh sb="4" eb="6">
      <t>ヒョウジュン</t>
    </rPh>
    <rPh sb="6" eb="8">
      <t>トッパ</t>
    </rPh>
    <phoneticPr fontId="41"/>
  </si>
  <si>
    <t>砲丸投</t>
    <rPh sb="0" eb="3">
      <t>ホウガンナ</t>
    </rPh>
    <phoneticPr fontId="41"/>
  </si>
  <si>
    <t>7.27</t>
    <phoneticPr fontId="2"/>
  </si>
  <si>
    <t>地区1位で取得</t>
    <rPh sb="0" eb="2">
      <t>チク</t>
    </rPh>
    <rPh sb="3" eb="4">
      <t>イ</t>
    </rPh>
    <rPh sb="5" eb="7">
      <t>シュトク</t>
    </rPh>
    <phoneticPr fontId="41"/>
  </si>
  <si>
    <t>200m</t>
    <phoneticPr fontId="41"/>
  </si>
  <si>
    <t>30.81</t>
    <phoneticPr fontId="2"/>
  </si>
  <si>
    <t>四種競技　申し込み個票　（記入例）</t>
    <rPh sb="0" eb="1">
      <t>ヨン</t>
    </rPh>
    <rPh sb="1" eb="2">
      <t>サンシュ</t>
    </rPh>
    <rPh sb="2" eb="4">
      <t>キョウギ</t>
    </rPh>
    <rPh sb="5" eb="6">
      <t>モウ</t>
    </rPh>
    <rPh sb="7" eb="8">
      <t>コ</t>
    </rPh>
    <rPh sb="9" eb="10">
      <t>コ</t>
    </rPh>
    <rPh sb="10" eb="11">
      <t>ヒョウ</t>
    </rPh>
    <rPh sb="13" eb="15">
      <t>キニュウ</t>
    </rPh>
    <rPh sb="15" eb="16">
      <t>レイ</t>
    </rPh>
    <phoneticPr fontId="41"/>
  </si>
  <si>
    <t>標準突破</t>
    <rPh sb="0" eb="2">
      <t>ヒョウジュン</t>
    </rPh>
    <rPh sb="2" eb="4">
      <t>トッパ</t>
    </rPh>
    <phoneticPr fontId="41"/>
  </si>
  <si>
    <t>四種競技　申し込み個票</t>
    <rPh sb="0" eb="1">
      <t>ヨン</t>
    </rPh>
    <rPh sb="1" eb="2">
      <t>サンシュ</t>
    </rPh>
    <rPh sb="2" eb="4">
      <t>キョウギ</t>
    </rPh>
    <rPh sb="5" eb="6">
      <t>モウ</t>
    </rPh>
    <rPh sb="7" eb="8">
      <t>コ</t>
    </rPh>
    <rPh sb="9" eb="10">
      <t>コ</t>
    </rPh>
    <rPh sb="10" eb="11">
      <t>ヒョウ</t>
    </rPh>
    <phoneticPr fontId="41"/>
  </si>
  <si>
    <t>ＪＡＡＦ
登録番号</t>
    <rPh sb="5" eb="7">
      <t>トウロク</t>
    </rPh>
    <rPh sb="7" eb="9">
      <t>バンゴウ</t>
    </rPh>
    <phoneticPr fontId="2"/>
  </si>
  <si>
    <t>≪ 男女同一シートです。男女の順番も関係ありません。 ≫　＊四種競技については、記録の入力は必要ありません。個票に入力してください。</t>
    <rPh sb="2" eb="4">
      <t>ダンジョ</t>
    </rPh>
    <rPh sb="4" eb="6">
      <t>ドウイツ</t>
    </rPh>
    <rPh sb="12" eb="14">
      <t>ダンジョ</t>
    </rPh>
    <rPh sb="15" eb="17">
      <t>ジュンバン</t>
    </rPh>
    <rPh sb="18" eb="20">
      <t>カンケイ</t>
    </rPh>
    <rPh sb="30" eb="32">
      <t>ヨンシュ</t>
    </rPh>
    <rPh sb="32" eb="34">
      <t>キョウギ</t>
    </rPh>
    <rPh sb="40" eb="42">
      <t>キロク</t>
    </rPh>
    <rPh sb="43" eb="45">
      <t>ニュウリョク</t>
    </rPh>
    <rPh sb="46" eb="48">
      <t>ヒツヨウ</t>
    </rPh>
    <rPh sb="54" eb="56">
      <t>コヒョウ</t>
    </rPh>
    <rPh sb="57" eb="59">
      <t>ニュウリョク</t>
    </rPh>
    <phoneticPr fontId="2"/>
  </si>
  <si>
    <t>平成２７年９月１日（火）正午必着</t>
    <rPh sb="0" eb="2">
      <t>ヘイセイ</t>
    </rPh>
    <rPh sb="4" eb="5">
      <t>ネン</t>
    </rPh>
    <rPh sb="6" eb="7">
      <t>ガツ</t>
    </rPh>
    <rPh sb="8" eb="9">
      <t>カ</t>
    </rPh>
    <rPh sb="10" eb="11">
      <t>カ</t>
    </rPh>
    <rPh sb="12" eb="14">
      <t>ショウゴ</t>
    </rPh>
    <rPh sb="14" eb="16">
      <t>ヒッチャク</t>
    </rPh>
    <phoneticPr fontId="2"/>
  </si>
  <si>
    <t>　〒０６３－０２１３　北見市常呂町字土佐４０番地１　北見市立常呂中学校</t>
    <rPh sb="11" eb="13">
      <t>キタミ</t>
    </rPh>
    <rPh sb="13" eb="14">
      <t>シ</t>
    </rPh>
    <rPh sb="14" eb="16">
      <t>トコロ</t>
    </rPh>
    <rPh sb="16" eb="17">
      <t>チョウ</t>
    </rPh>
    <rPh sb="17" eb="18">
      <t>アザ</t>
    </rPh>
    <rPh sb="18" eb="20">
      <t>トサ</t>
    </rPh>
    <rPh sb="22" eb="24">
      <t>バンチ</t>
    </rPh>
    <rPh sb="24" eb="25">
      <t>ミヤマチ</t>
    </rPh>
    <rPh sb="26" eb="28">
      <t>キタミ</t>
    </rPh>
    <rPh sb="28" eb="30">
      <t>シリツ</t>
    </rPh>
    <rPh sb="30" eb="32">
      <t>トコロ</t>
    </rPh>
    <rPh sb="32" eb="35">
      <t>チュウガッコウ</t>
    </rPh>
    <rPh sb="33" eb="34">
      <t>ノナカ</t>
    </rPh>
    <phoneticPr fontId="2"/>
  </si>
  <si>
    <t>小野寺　理香　宛</t>
    <rPh sb="0" eb="3">
      <t>オノデラ</t>
    </rPh>
    <rPh sb="4" eb="6">
      <t>リカ</t>
    </rPh>
    <rPh sb="7" eb="8">
      <t>アテ</t>
    </rPh>
    <phoneticPr fontId="2"/>
  </si>
  <si>
    <t>Tel　0152-54-2752</t>
    <phoneticPr fontId="2"/>
  </si>
  <si>
    <t>Fax  0152-63-0835</t>
    <phoneticPr fontId="2"/>
  </si>
  <si>
    <t>e-mail : ocrikujyou@gmail.com</t>
    <phoneticPr fontId="2"/>
  </si>
  <si>
    <t>様式１－１</t>
    <rPh sb="0" eb="2">
      <t>ヨウシキ</t>
    </rPh>
    <phoneticPr fontId="2"/>
  </si>
  <si>
    <t>様式1-2</t>
    <rPh sb="0" eb="2">
      <t>ヨウシキ</t>
    </rPh>
    <phoneticPr fontId="2"/>
  </si>
  <si>
    <t>様式2</t>
    <rPh sb="0" eb="2">
      <t>ヨウシキ</t>
    </rPh>
    <phoneticPr fontId="2"/>
  </si>
  <si>
    <t>様式３</t>
    <rPh sb="0" eb="2">
      <t>ヨウシキ</t>
    </rPh>
    <phoneticPr fontId="2"/>
  </si>
  <si>
    <t>男子</t>
    <rPh sb="0" eb="2">
      <t>ダンシ</t>
    </rPh>
    <phoneticPr fontId="2"/>
  </si>
  <si>
    <t>女子</t>
    <rPh sb="0" eb="2">
      <t>ジョシ</t>
    </rPh>
    <phoneticPr fontId="2"/>
  </si>
  <si>
    <t>110mH</t>
    <phoneticPr fontId="2"/>
  </si>
  <si>
    <t>100mH</t>
    <phoneticPr fontId="2"/>
  </si>
  <si>
    <t>400m</t>
    <phoneticPr fontId="2"/>
  </si>
  <si>
    <t>200m</t>
    <phoneticPr fontId="2"/>
  </si>
  <si>
    <t>○</t>
    <phoneticPr fontId="2"/>
  </si>
  <si>
    <t>舟根　隆延</t>
    <rPh sb="0" eb="1">
      <t>フナ</t>
    </rPh>
    <rPh sb="1" eb="2">
      <t>ネ</t>
    </rPh>
    <rPh sb="3" eb="5">
      <t>タカノブ</t>
    </rPh>
    <phoneticPr fontId="2"/>
  </si>
  <si>
    <t>ﾌﾅﾈ  ﾀｶﾉﾌﾞ</t>
    <phoneticPr fontId="2"/>
  </si>
  <si>
    <t>オホーツク</t>
    <phoneticPr fontId="2"/>
  </si>
  <si>
    <t>北見市</t>
    <rPh sb="0" eb="3">
      <t>キタミシ</t>
    </rPh>
    <phoneticPr fontId="2"/>
  </si>
  <si>
    <t>北見光西中</t>
    <rPh sb="0" eb="2">
      <t>キタミ</t>
    </rPh>
    <rPh sb="2" eb="4">
      <t>コウセイ</t>
    </rPh>
    <rPh sb="4" eb="5">
      <t>チュウ</t>
    </rPh>
    <phoneticPr fontId="2"/>
  </si>
  <si>
    <t>110mＨ</t>
    <phoneticPr fontId="41"/>
  </si>
  <si>
    <t>第22回　北海道中学校新人陸上競技大会</t>
    <rPh sb="0" eb="1">
      <t>ダイ</t>
    </rPh>
    <rPh sb="3" eb="4">
      <t>カイ</t>
    </rPh>
    <rPh sb="5" eb="8">
      <t>ホッカイドウ</t>
    </rPh>
    <rPh sb="8" eb="11">
      <t>チュウガッコウ</t>
    </rPh>
    <rPh sb="11" eb="13">
      <t>シンジン</t>
    </rPh>
    <rPh sb="13" eb="15">
      <t>リクジョウ</t>
    </rPh>
    <rPh sb="15" eb="17">
      <t>キョウギ</t>
    </rPh>
    <rPh sb="17" eb="19">
      <t>タイカイ</t>
    </rPh>
    <phoneticPr fontId="2"/>
  </si>
  <si>
    <t>男女参加申込書記入注意事項</t>
    <rPh sb="0" eb="2">
      <t>ダンジョ</t>
    </rPh>
    <rPh sb="2" eb="4">
      <t>サンカ</t>
    </rPh>
    <rPh sb="4" eb="6">
      <t>モウシコミ</t>
    </rPh>
    <rPh sb="6" eb="7">
      <t>ショ</t>
    </rPh>
    <rPh sb="7" eb="9">
      <t>キニュウ</t>
    </rPh>
    <rPh sb="9" eb="11">
      <t>チュウイ</t>
    </rPh>
    <rPh sb="11" eb="13">
      <t>ジコウ</t>
    </rPh>
    <phoneticPr fontId="2"/>
  </si>
  <si>
    <r>
      <t>　北海道中学校新人陸上競技大会(北見大会）の参加申込は，</t>
    </r>
    <r>
      <rPr>
        <sz val="11"/>
        <color rgb="FFFF0000"/>
        <rFont val="ＭＳ Ｐゴシック"/>
        <family val="3"/>
        <charset val="128"/>
      </rPr>
      <t>紙に印刷した参加申込書（男女同一シート）</t>
    </r>
    <r>
      <rPr>
        <sz val="11"/>
        <rFont val="ＭＳ Ｐゴシック"/>
        <family val="3"/>
        <charset val="128"/>
      </rPr>
      <t>とともに，</t>
    </r>
    <r>
      <rPr>
        <sz val="11"/>
        <color rgb="FFFF0000"/>
        <rFont val="ＭＳ Ｐゴシック"/>
        <family val="3"/>
        <charset val="128"/>
      </rPr>
      <t>エクセルで作成したデジタルデータ</t>
    </r>
    <r>
      <rPr>
        <sz val="11"/>
        <rFont val="ＭＳ Ｐゴシック"/>
        <family val="3"/>
        <charset val="128"/>
      </rPr>
      <t>を各校で作成し、地区専門委員長が集約して</t>
    </r>
    <r>
      <rPr>
        <sz val="11"/>
        <color rgb="FFFF0000"/>
        <rFont val="ＭＳ Ｐゴシック"/>
        <family val="3"/>
        <charset val="128"/>
      </rPr>
      <t>提出（送信）</t>
    </r>
    <r>
      <rPr>
        <sz val="11"/>
        <rFont val="ＭＳ Ｐゴシック"/>
        <family val="3"/>
        <charset val="128"/>
      </rPr>
      <t>していただきます。このことで，大会準備にかかわる作業の効率化と入力ミスをできるだけ防ぐことができると考えます。つきましては，各校で作成したデータがそのままプログラム作成や競技結果に使用されますので，</t>
    </r>
    <r>
      <rPr>
        <sz val="11"/>
        <color rgb="FFFF0000"/>
        <rFont val="ＭＳ Ｐゴシック"/>
        <family val="3"/>
        <charset val="128"/>
      </rPr>
      <t>入力ミスが無いよう（</t>
    </r>
    <r>
      <rPr>
        <u val="double"/>
        <sz val="11"/>
        <color rgb="FFFF0000"/>
        <rFont val="ＭＳ Ｐゴシック"/>
        <family val="3"/>
        <charset val="128"/>
      </rPr>
      <t>特に氏名</t>
    </r>
    <r>
      <rPr>
        <sz val="11"/>
        <color rgb="FFFF0000"/>
        <rFont val="ＭＳ Ｐゴシック"/>
        <family val="3"/>
        <charset val="128"/>
      </rPr>
      <t>）</t>
    </r>
    <r>
      <rPr>
        <sz val="11"/>
        <rFont val="ＭＳ Ｐゴシック"/>
        <family val="3"/>
        <charset val="128"/>
      </rPr>
      <t>慎重に取り扱っていただきたいと思います。</t>
    </r>
    <rPh sb="1" eb="4">
      <t>ホッカイドウ</t>
    </rPh>
    <rPh sb="4" eb="7">
      <t>チュウガッコウ</t>
    </rPh>
    <rPh sb="7" eb="9">
      <t>シンジン</t>
    </rPh>
    <rPh sb="9" eb="11">
      <t>リクジョウ</t>
    </rPh>
    <rPh sb="11" eb="13">
      <t>キョウギ</t>
    </rPh>
    <rPh sb="13" eb="15">
      <t>タイカイ</t>
    </rPh>
    <rPh sb="16" eb="18">
      <t>キタミ</t>
    </rPh>
    <rPh sb="18" eb="20">
      <t>タイカイ</t>
    </rPh>
    <rPh sb="22" eb="24">
      <t>サンカ</t>
    </rPh>
    <rPh sb="24" eb="26">
      <t>モウシコミ</t>
    </rPh>
    <rPh sb="28" eb="29">
      <t>カミ</t>
    </rPh>
    <rPh sb="30" eb="32">
      <t>インサツ</t>
    </rPh>
    <rPh sb="34" eb="36">
      <t>サンカ</t>
    </rPh>
    <rPh sb="36" eb="38">
      <t>モウシコミ</t>
    </rPh>
    <rPh sb="38" eb="39">
      <t>ショ</t>
    </rPh>
    <rPh sb="40" eb="41">
      <t>オトコ</t>
    </rPh>
    <rPh sb="41" eb="42">
      <t>オンナ</t>
    </rPh>
    <rPh sb="42" eb="44">
      <t>ドウイツ</t>
    </rPh>
    <rPh sb="58" eb="60">
      <t>サクセイ</t>
    </rPh>
    <rPh sb="70" eb="72">
      <t>カクコウ</t>
    </rPh>
    <rPh sb="73" eb="75">
      <t>サクセイ</t>
    </rPh>
    <rPh sb="77" eb="79">
      <t>チク</t>
    </rPh>
    <rPh sb="79" eb="81">
      <t>センモン</t>
    </rPh>
    <rPh sb="81" eb="84">
      <t>イインチョウ</t>
    </rPh>
    <rPh sb="85" eb="87">
      <t>シュウヤク</t>
    </rPh>
    <rPh sb="89" eb="91">
      <t>テイシュツ</t>
    </rPh>
    <rPh sb="92" eb="94">
      <t>ソウシン</t>
    </rPh>
    <rPh sb="110" eb="112">
      <t>タイカイ</t>
    </rPh>
    <rPh sb="112" eb="114">
      <t>ジュンビ</t>
    </rPh>
    <rPh sb="119" eb="121">
      <t>サギョウ</t>
    </rPh>
    <rPh sb="122" eb="125">
      <t>コウリツカ</t>
    </rPh>
    <rPh sb="126" eb="128">
      <t>ニュウリョク</t>
    </rPh>
    <rPh sb="136" eb="137">
      <t>フセ</t>
    </rPh>
    <rPh sb="145" eb="146">
      <t>カンガ</t>
    </rPh>
    <rPh sb="157" eb="159">
      <t>カクコウ</t>
    </rPh>
    <rPh sb="160" eb="162">
      <t>サクセイ</t>
    </rPh>
    <rPh sb="177" eb="179">
      <t>サクセイ</t>
    </rPh>
    <rPh sb="180" eb="182">
      <t>キョウギ</t>
    </rPh>
    <rPh sb="182" eb="184">
      <t>ケッカ</t>
    </rPh>
    <rPh sb="185" eb="187">
      <t>シヨウ</t>
    </rPh>
    <rPh sb="194" eb="196">
      <t>ニュウリョク</t>
    </rPh>
    <rPh sb="199" eb="200">
      <t>ナ</t>
    </rPh>
    <rPh sb="204" eb="205">
      <t>トク</t>
    </rPh>
    <rPh sb="206" eb="208">
      <t>シメイ</t>
    </rPh>
    <rPh sb="209" eb="211">
      <t>シンチョウ</t>
    </rPh>
    <rPh sb="212" eb="213">
      <t>ト</t>
    </rPh>
    <rPh sb="214" eb="215">
      <t>アツカ</t>
    </rPh>
    <rPh sb="224" eb="225">
      <t>オモ</t>
    </rPh>
    <phoneticPr fontId="2"/>
  </si>
  <si>
    <r>
      <rPr>
        <sz val="11"/>
        <rFont val="ＭＳ ゴシック"/>
        <family val="3"/>
        <charset val="128"/>
      </rPr>
      <t>※　</t>
    </r>
    <r>
      <rPr>
        <sz val="11"/>
        <rFont val="ＭＳ Ｐゴシック"/>
        <family val="3"/>
        <charset val="128"/>
      </rPr>
      <t xml:space="preserve">参加申込書は、男女同じシートになっています。なお、プログラム・ランキング表・記録集の事前
</t>
    </r>
    <r>
      <rPr>
        <sz val="11"/>
        <rFont val="ＭＳ ゴシック"/>
        <family val="3"/>
        <charset val="128"/>
      </rPr>
      <t>　　申し込み</t>
    </r>
    <r>
      <rPr>
        <sz val="11"/>
        <rFont val="ＭＳ Ｐゴシック"/>
        <family val="3"/>
        <charset val="128"/>
      </rPr>
      <t>も集計作業の軽減化のため，プロ等申込書シートへの入力をお願いいたします。</t>
    </r>
    <rPh sb="2" eb="4">
      <t>サンカ</t>
    </rPh>
    <rPh sb="4" eb="6">
      <t>モウシコミ</t>
    </rPh>
    <rPh sb="6" eb="7">
      <t>ショ</t>
    </rPh>
    <rPh sb="9" eb="11">
      <t>ダンジョ</t>
    </rPh>
    <rPh sb="11" eb="12">
      <t>オナ</t>
    </rPh>
    <rPh sb="38" eb="39">
      <t>ヒョウ</t>
    </rPh>
    <rPh sb="54" eb="56">
      <t>シュウケイ</t>
    </rPh>
    <rPh sb="56" eb="58">
      <t>サギョウ</t>
    </rPh>
    <rPh sb="59" eb="61">
      <t>ケイゲン</t>
    </rPh>
    <rPh sb="61" eb="62">
      <t>カ</t>
    </rPh>
    <rPh sb="68" eb="69">
      <t>トウ</t>
    </rPh>
    <rPh sb="69" eb="72">
      <t>モウシコミショ</t>
    </rPh>
    <rPh sb="77" eb="79">
      <t>ニュウリョク</t>
    </rPh>
    <rPh sb="81" eb="82">
      <t>ネガ</t>
    </rPh>
    <phoneticPr fontId="2"/>
  </si>
  <si>
    <t>市町村名をつけて入力する。　例：　｢江別市」　「当別町」など</t>
    <rPh sb="0" eb="3">
      <t>シチョウソン</t>
    </rPh>
    <rPh sb="3" eb="4">
      <t>メイ</t>
    </rPh>
    <rPh sb="8" eb="10">
      <t>ニュウリョク</t>
    </rPh>
    <rPh sb="14" eb="15">
      <t>レイ</t>
    </rPh>
    <rPh sb="18" eb="20">
      <t>エベツ</t>
    </rPh>
    <rPh sb="20" eb="21">
      <t>シ</t>
    </rPh>
    <rPh sb="24" eb="26">
      <t>トウベツ</t>
    </rPh>
    <rPh sb="26" eb="27">
      <t>チョウ</t>
    </rPh>
    <phoneticPr fontId="2"/>
  </si>
  <si>
    <t>原則として，学校名は市町村がわかるよう記入する。</t>
    <rPh sb="0" eb="2">
      <t>ゲンソク</t>
    </rPh>
    <rPh sb="6" eb="8">
      <t>ガッコウ</t>
    </rPh>
    <rPh sb="8" eb="9">
      <t>メイ</t>
    </rPh>
    <rPh sb="10" eb="13">
      <t>シチョウソン</t>
    </rPh>
    <rPh sb="19" eb="21">
      <t>キニュウ</t>
    </rPh>
    <phoneticPr fontId="2"/>
  </si>
  <si>
    <t>（１）「市立」「町立」「村立」などは，省略する。</t>
    <rPh sb="4" eb="6">
      <t>シリツ</t>
    </rPh>
    <rPh sb="8" eb="10">
      <t>チョウリツ</t>
    </rPh>
    <rPh sb="12" eb="14">
      <t>ソンリツ</t>
    </rPh>
    <rPh sb="19" eb="21">
      <t>ショウリャク</t>
    </rPh>
    <phoneticPr fontId="2"/>
  </si>
  <si>
    <t>（２）文字数は，制限しない。ただし，下記の例に従うこと。</t>
    <rPh sb="3" eb="6">
      <t>モジスウ</t>
    </rPh>
    <rPh sb="8" eb="10">
      <t>セイゲン</t>
    </rPh>
    <rPh sb="18" eb="20">
      <t>カキ</t>
    </rPh>
    <rPh sb="21" eb="22">
      <t>レイ</t>
    </rPh>
    <rPh sb="23" eb="24">
      <t>シタガ</t>
    </rPh>
    <phoneticPr fontId="2"/>
  </si>
  <si>
    <t>上段：申し合わせ事項　下段：記入例</t>
    <rPh sb="0" eb="2">
      <t>ジョウダン</t>
    </rPh>
    <rPh sb="3" eb="4">
      <t>モウ</t>
    </rPh>
    <rPh sb="5" eb="6">
      <t>ア</t>
    </rPh>
    <rPh sb="8" eb="10">
      <t>ジコウ</t>
    </rPh>
    <rPh sb="11" eb="13">
      <t>ゲダン</t>
    </rPh>
    <rPh sb="14" eb="16">
      <t>キニュウ</t>
    </rPh>
    <rPh sb="16" eb="17">
      <t>レイ</t>
    </rPh>
    <phoneticPr fontId="2"/>
  </si>
  <si>
    <t>中体連</t>
    <rPh sb="0" eb="3">
      <t>チュウタイレン</t>
    </rPh>
    <phoneticPr fontId="2"/>
  </si>
  <si>
    <t>参加申込書への入力</t>
    <rPh sb="0" eb="2">
      <t>サンカ</t>
    </rPh>
    <rPh sb="2" eb="5">
      <t>モウシコミショ</t>
    </rPh>
    <rPh sb="7" eb="9">
      <t>ニュウリョク</t>
    </rPh>
    <phoneticPr fontId="2"/>
  </si>
  <si>
    <t>備考</t>
    <rPh sb="0" eb="2">
      <t>ビコウ</t>
    </rPh>
    <phoneticPr fontId="2"/>
  </si>
  <si>
    <t>①</t>
    <phoneticPr fontId="2"/>
  </si>
  <si>
    <t>市町村名をつけて，学校名を記入する。ただし，「市立」「町立」「村立」は省略すること。</t>
    <rPh sb="0" eb="3">
      <t>シチョウソン</t>
    </rPh>
    <rPh sb="3" eb="4">
      <t>メイ</t>
    </rPh>
    <rPh sb="9" eb="11">
      <t>ガッコウ</t>
    </rPh>
    <rPh sb="11" eb="12">
      <t>メイ</t>
    </rPh>
    <rPh sb="13" eb="15">
      <t>キニュウ</t>
    </rPh>
    <rPh sb="23" eb="25">
      <t>シリツ</t>
    </rPh>
    <rPh sb="27" eb="29">
      <t>チョウリツ</t>
    </rPh>
    <rPh sb="31" eb="33">
      <t>ソンリツ</t>
    </rPh>
    <rPh sb="35" eb="37">
      <t>ショウリャク</t>
    </rPh>
    <phoneticPr fontId="2"/>
  </si>
  <si>
    <t>オホーツク</t>
    <phoneticPr fontId="2"/>
  </si>
  <si>
    <t>北見市立常呂中学校</t>
    <rPh sb="0" eb="4">
      <t>キタミシリツ</t>
    </rPh>
    <rPh sb="4" eb="6">
      <t>トコロ</t>
    </rPh>
    <rPh sb="6" eb="9">
      <t>チュウガッコウ</t>
    </rPh>
    <phoneticPr fontId="2"/>
  </si>
  <si>
    <t>北見常呂</t>
    <rPh sb="0" eb="2">
      <t>キタミ</t>
    </rPh>
    <rPh sb="2" eb="4">
      <t>トコロ</t>
    </rPh>
    <phoneticPr fontId="2"/>
  </si>
  <si>
    <t>帯広市立南町中学校</t>
    <rPh sb="0" eb="3">
      <t>オビヒロシ</t>
    </rPh>
    <rPh sb="3" eb="4">
      <t>リツ</t>
    </rPh>
    <rPh sb="4" eb="5">
      <t>ミナミ</t>
    </rPh>
    <rPh sb="5" eb="6">
      <t>マチ</t>
    </rPh>
    <rPh sb="6" eb="9">
      <t>チュウガッコウ</t>
    </rPh>
    <phoneticPr fontId="2"/>
  </si>
  <si>
    <t>帯広南町</t>
    <rPh sb="0" eb="2">
      <t>オビヒロ</t>
    </rPh>
    <rPh sb="2" eb="3">
      <t>ミナミ</t>
    </rPh>
    <rPh sb="3" eb="4">
      <t>マチ</t>
    </rPh>
    <phoneticPr fontId="2"/>
  </si>
  <si>
    <t>浜中町立霧多布中学校</t>
    <rPh sb="0" eb="2">
      <t>ハマナカ</t>
    </rPh>
    <rPh sb="2" eb="4">
      <t>チョウリツ</t>
    </rPh>
    <rPh sb="4" eb="7">
      <t>キリタップ</t>
    </rPh>
    <rPh sb="7" eb="8">
      <t>チュウ</t>
    </rPh>
    <rPh sb="8" eb="10">
      <t>ガッコウ</t>
    </rPh>
    <phoneticPr fontId="2"/>
  </si>
  <si>
    <t>浜中霧多布</t>
    <rPh sb="0" eb="2">
      <t>ハマナカ</t>
    </rPh>
    <rPh sb="2" eb="5">
      <t>キリタップ</t>
    </rPh>
    <phoneticPr fontId="2"/>
  </si>
  <si>
    <t>札幌市立真駒内曙中学校</t>
    <rPh sb="0" eb="4">
      <t>サッポロシリツ</t>
    </rPh>
    <rPh sb="4" eb="7">
      <t>マコマナイ</t>
    </rPh>
    <rPh sb="7" eb="8">
      <t>アケボノ</t>
    </rPh>
    <rPh sb="8" eb="11">
      <t>チュウガッコウ</t>
    </rPh>
    <phoneticPr fontId="2"/>
  </si>
  <si>
    <t>札幌真駒内曙</t>
    <rPh sb="0" eb="2">
      <t>サッポロ</t>
    </rPh>
    <rPh sb="2" eb="5">
      <t>マコマナイ</t>
    </rPh>
    <rPh sb="5" eb="6">
      <t>アケボノ</t>
    </rPh>
    <phoneticPr fontId="2"/>
  </si>
  <si>
    <t>②</t>
    <phoneticPr fontId="2"/>
  </si>
  <si>
    <t>　学校名に市町村名が入っているところは，市町村名をつける必要はない。市町村名の前に「上」や「南」などが入っている場合は，市町村名をはっきりさせるために下記のように表記する。</t>
    <rPh sb="1" eb="3">
      <t>ガッコウ</t>
    </rPh>
    <rPh sb="3" eb="4">
      <t>メイ</t>
    </rPh>
    <rPh sb="5" eb="8">
      <t>シチョウソン</t>
    </rPh>
    <rPh sb="8" eb="9">
      <t>メイ</t>
    </rPh>
    <rPh sb="10" eb="11">
      <t>ハイ</t>
    </rPh>
    <rPh sb="20" eb="23">
      <t>シチョウソン</t>
    </rPh>
    <rPh sb="23" eb="24">
      <t>メイ</t>
    </rPh>
    <rPh sb="28" eb="30">
      <t>ヒツヨウ</t>
    </rPh>
    <rPh sb="34" eb="37">
      <t>シチョウソン</t>
    </rPh>
    <rPh sb="37" eb="38">
      <t>メイ</t>
    </rPh>
    <rPh sb="39" eb="40">
      <t>マエ</t>
    </rPh>
    <rPh sb="42" eb="43">
      <t>ウエ</t>
    </rPh>
    <rPh sb="46" eb="47">
      <t>ミナミ</t>
    </rPh>
    <rPh sb="51" eb="52">
      <t>ハイ</t>
    </rPh>
    <rPh sb="56" eb="58">
      <t>バアイ</t>
    </rPh>
    <rPh sb="60" eb="63">
      <t>シチョウソン</t>
    </rPh>
    <rPh sb="63" eb="64">
      <t>メイ</t>
    </rPh>
    <rPh sb="75" eb="77">
      <t>カキ</t>
    </rPh>
    <rPh sb="81" eb="83">
      <t>ヒョウキ</t>
    </rPh>
    <phoneticPr fontId="2"/>
  </si>
  <si>
    <t>士別市立士別南中学校</t>
    <rPh sb="0" eb="3">
      <t>シベツシ</t>
    </rPh>
    <rPh sb="3" eb="4">
      <t>リツ</t>
    </rPh>
    <rPh sb="4" eb="6">
      <t>シベツ</t>
    </rPh>
    <rPh sb="6" eb="7">
      <t>ミナミ</t>
    </rPh>
    <rPh sb="7" eb="10">
      <t>チュウガッコウ</t>
    </rPh>
    <phoneticPr fontId="2"/>
  </si>
  <si>
    <t>士別南</t>
    <rPh sb="0" eb="2">
      <t>シベツ</t>
    </rPh>
    <rPh sb="2" eb="3">
      <t>ミナミ</t>
    </rPh>
    <phoneticPr fontId="2"/>
  </si>
  <si>
    <t>弟子屈町立弟子屈中学校</t>
    <rPh sb="0" eb="3">
      <t>テシカガ</t>
    </rPh>
    <rPh sb="3" eb="5">
      <t>チョウリツ</t>
    </rPh>
    <rPh sb="5" eb="8">
      <t>テシカガ</t>
    </rPh>
    <rPh sb="8" eb="9">
      <t>チュウ</t>
    </rPh>
    <rPh sb="9" eb="11">
      <t>ガッコウ</t>
    </rPh>
    <phoneticPr fontId="2"/>
  </si>
  <si>
    <t>弟子屈</t>
    <rPh sb="0" eb="3">
      <t>テシカガ</t>
    </rPh>
    <phoneticPr fontId="2"/>
  </si>
  <si>
    <t>音更町立下音更中学校</t>
    <rPh sb="0" eb="2">
      <t>オトフケ</t>
    </rPh>
    <rPh sb="2" eb="4">
      <t>チョウリツ</t>
    </rPh>
    <rPh sb="4" eb="5">
      <t>シモ</t>
    </rPh>
    <rPh sb="5" eb="7">
      <t>オトフケ</t>
    </rPh>
    <rPh sb="7" eb="10">
      <t>チュウガッコウ</t>
    </rPh>
    <phoneticPr fontId="2"/>
  </si>
  <si>
    <t>音更下音更</t>
    <rPh sb="0" eb="2">
      <t>オトフケ</t>
    </rPh>
    <rPh sb="2" eb="3">
      <t>シモ</t>
    </rPh>
    <rPh sb="3" eb="5">
      <t>オトフケ</t>
    </rPh>
    <phoneticPr fontId="2"/>
  </si>
  <si>
    <t>「下音更」だけでは、下音更が市町村名と読み取れるので</t>
    <rPh sb="1" eb="2">
      <t>シモ</t>
    </rPh>
    <rPh sb="2" eb="4">
      <t>オトフケ</t>
    </rPh>
    <rPh sb="10" eb="11">
      <t>シモ</t>
    </rPh>
    <rPh sb="11" eb="13">
      <t>オトフケ</t>
    </rPh>
    <rPh sb="14" eb="17">
      <t>シチョウソン</t>
    </rPh>
    <rPh sb="17" eb="18">
      <t>メイ</t>
    </rPh>
    <rPh sb="19" eb="20">
      <t>ヨ</t>
    </rPh>
    <rPh sb="21" eb="22">
      <t>ト</t>
    </rPh>
    <phoneticPr fontId="2"/>
  </si>
  <si>
    <t>美唄市立南美唄中学校</t>
    <rPh sb="0" eb="3">
      <t>ビバイシ</t>
    </rPh>
    <rPh sb="3" eb="4">
      <t>リツ</t>
    </rPh>
    <rPh sb="4" eb="5">
      <t>ミナミ</t>
    </rPh>
    <rPh sb="5" eb="7">
      <t>ビバイ</t>
    </rPh>
    <rPh sb="7" eb="10">
      <t>チュウガッコウ</t>
    </rPh>
    <phoneticPr fontId="2"/>
  </si>
  <si>
    <t>美唄南美唄</t>
    <rPh sb="0" eb="2">
      <t>ビバイ</t>
    </rPh>
    <rPh sb="2" eb="3">
      <t>ミナミ</t>
    </rPh>
    <rPh sb="3" eb="5">
      <t>ビバイ</t>
    </rPh>
    <phoneticPr fontId="2"/>
  </si>
  <si>
    <t>同上</t>
    <rPh sb="0" eb="2">
      <t>ドウジョウ</t>
    </rPh>
    <phoneticPr fontId="2"/>
  </si>
  <si>
    <t>上富良野町立上富良野中学校</t>
    <rPh sb="0" eb="4">
      <t>カミフラノ</t>
    </rPh>
    <rPh sb="4" eb="6">
      <t>チョウリツ</t>
    </rPh>
    <rPh sb="6" eb="10">
      <t>カミフラノ</t>
    </rPh>
    <rPh sb="10" eb="13">
      <t>チュウガッコウ</t>
    </rPh>
    <phoneticPr fontId="2"/>
  </si>
  <si>
    <t>上富良野</t>
    <rPh sb="0" eb="4">
      <t>カミフラノ</t>
    </rPh>
    <phoneticPr fontId="2"/>
  </si>
  <si>
    <t>③</t>
    <phoneticPr fontId="2"/>
  </si>
  <si>
    <t>６文字以上の学校</t>
    <rPh sb="1" eb="5">
      <t>モジイジョウ</t>
    </rPh>
    <rPh sb="6" eb="8">
      <t>ガッコウ</t>
    </rPh>
    <phoneticPr fontId="2"/>
  </si>
  <si>
    <t>札幌市立あいの里東中学校</t>
    <rPh sb="0" eb="4">
      <t>サッポロシリツ</t>
    </rPh>
    <rPh sb="7" eb="8">
      <t>サト</t>
    </rPh>
    <rPh sb="8" eb="9">
      <t>ヒガシ</t>
    </rPh>
    <rPh sb="9" eb="12">
      <t>チュウガッコウ</t>
    </rPh>
    <phoneticPr fontId="2"/>
  </si>
  <si>
    <t>札幌あいの里東</t>
    <rPh sb="0" eb="2">
      <t>サッポロ</t>
    </rPh>
    <rPh sb="5" eb="6">
      <t>サト</t>
    </rPh>
    <rPh sb="6" eb="7">
      <t>ヒガシ</t>
    </rPh>
    <phoneticPr fontId="2"/>
  </si>
  <si>
    <t>札幌市立もみじ台南中学校</t>
    <rPh sb="0" eb="4">
      <t>サッポロシリツ</t>
    </rPh>
    <rPh sb="7" eb="8">
      <t>ダイ</t>
    </rPh>
    <rPh sb="8" eb="9">
      <t>ミナミ</t>
    </rPh>
    <rPh sb="9" eb="12">
      <t>チュウガッコウ</t>
    </rPh>
    <phoneticPr fontId="2"/>
  </si>
  <si>
    <t>札幌もみじ台南</t>
    <rPh sb="0" eb="2">
      <t>サッポロ</t>
    </rPh>
    <rPh sb="5" eb="6">
      <t>ダイ</t>
    </rPh>
    <rPh sb="6" eb="7">
      <t>ミナミ</t>
    </rPh>
    <phoneticPr fontId="2"/>
  </si>
  <si>
    <t>北海道教育大学附属函館中学校</t>
    <rPh sb="0" eb="3">
      <t>ホッカイドウ</t>
    </rPh>
    <rPh sb="3" eb="6">
      <t>キョウイクダイ</t>
    </rPh>
    <rPh sb="6" eb="7">
      <t>ガク</t>
    </rPh>
    <rPh sb="7" eb="9">
      <t>フゾク</t>
    </rPh>
    <rPh sb="9" eb="11">
      <t>ハコダテ</t>
    </rPh>
    <rPh sb="11" eb="14">
      <t>チュウガッコウ</t>
    </rPh>
    <phoneticPr fontId="2"/>
  </si>
  <si>
    <t>北教大附属函館</t>
    <rPh sb="0" eb="1">
      <t>キタ</t>
    </rPh>
    <rPh sb="1" eb="2">
      <t>キョウ</t>
    </rPh>
    <rPh sb="2" eb="3">
      <t>ダイ</t>
    </rPh>
    <rPh sb="3" eb="5">
      <t>フゾク</t>
    </rPh>
    <rPh sb="5" eb="7">
      <t>ハコダテ</t>
    </rPh>
    <phoneticPr fontId="2"/>
  </si>
  <si>
    <t>他の附属・付属も同様に</t>
    <rPh sb="0" eb="1">
      <t>タ</t>
    </rPh>
    <rPh sb="2" eb="4">
      <t>フゾク</t>
    </rPh>
    <rPh sb="5" eb="7">
      <t>フゾク</t>
    </rPh>
    <rPh sb="8" eb="10">
      <t>ドウヨウ</t>
    </rPh>
    <phoneticPr fontId="2"/>
  </si>
  <si>
    <t>新ひだか町立静内第三中学校</t>
    <rPh sb="0" eb="1">
      <t>シン</t>
    </rPh>
    <rPh sb="4" eb="6">
      <t>チョウリツ</t>
    </rPh>
    <rPh sb="6" eb="8">
      <t>シズナイ</t>
    </rPh>
    <rPh sb="8" eb="9">
      <t>ダイ</t>
    </rPh>
    <rPh sb="9" eb="10">
      <t>サン</t>
    </rPh>
    <rPh sb="10" eb="13">
      <t>チュウガッコウ</t>
    </rPh>
    <phoneticPr fontId="2"/>
  </si>
  <si>
    <t>新ひだか静内第三</t>
    <rPh sb="0" eb="1">
      <t>シン</t>
    </rPh>
    <rPh sb="4" eb="6">
      <t>シズナイ</t>
    </rPh>
    <rPh sb="6" eb="7">
      <t>ダイ</t>
    </rPh>
    <rPh sb="7" eb="8">
      <t>サン</t>
    </rPh>
    <phoneticPr fontId="2"/>
  </si>
  <si>
    <t>新ひだか町立静内中学校</t>
    <rPh sb="0" eb="1">
      <t>シン</t>
    </rPh>
    <rPh sb="4" eb="6">
      <t>チョウリツ</t>
    </rPh>
    <rPh sb="6" eb="8">
      <t>シズナイ</t>
    </rPh>
    <rPh sb="8" eb="11">
      <t>チュウガッコウ</t>
    </rPh>
    <phoneticPr fontId="2"/>
  </si>
  <si>
    <t>新ひだか静内</t>
    <rPh sb="0" eb="1">
      <t>シン</t>
    </rPh>
    <rPh sb="4" eb="6">
      <t>シズナイ</t>
    </rPh>
    <phoneticPr fontId="2"/>
  </si>
  <si>
    <r>
      <t>選手は，</t>
    </r>
    <r>
      <rPr>
        <sz val="11"/>
        <color rgb="FFFF0000"/>
        <rFont val="ＭＳ Ｐゴシック"/>
        <family val="3"/>
        <charset val="128"/>
      </rPr>
      <t>姓と名を別々に入力</t>
    </r>
    <r>
      <rPr>
        <sz val="11"/>
        <rFont val="ＭＳ Ｐゴシック"/>
        <family val="3"/>
        <charset val="128"/>
      </rPr>
      <t>する。監督は，姓と名の間に</t>
    </r>
    <r>
      <rPr>
        <sz val="11"/>
        <color rgb="FFFF0000"/>
        <rFont val="ＭＳ Ｐゴシック"/>
        <family val="3"/>
        <charset val="128"/>
      </rPr>
      <t>全角１文字分スペース</t>
    </r>
    <r>
      <rPr>
        <sz val="11"/>
        <rFont val="ＭＳ Ｐゴシック"/>
        <family val="3"/>
        <charset val="128"/>
      </rPr>
      <t>を入れる。</t>
    </r>
    <rPh sb="0" eb="2">
      <t>センシュ</t>
    </rPh>
    <rPh sb="4" eb="5">
      <t>セイ</t>
    </rPh>
    <rPh sb="6" eb="7">
      <t>メイ</t>
    </rPh>
    <rPh sb="8" eb="10">
      <t>ベツベツ</t>
    </rPh>
    <rPh sb="11" eb="13">
      <t>ニュウリョク</t>
    </rPh>
    <rPh sb="16" eb="18">
      <t>カントク</t>
    </rPh>
    <rPh sb="20" eb="21">
      <t>セイ</t>
    </rPh>
    <rPh sb="22" eb="23">
      <t>メイ</t>
    </rPh>
    <rPh sb="24" eb="25">
      <t>アイダ</t>
    </rPh>
    <rPh sb="26" eb="28">
      <t>ゼンカク</t>
    </rPh>
    <rPh sb="29" eb="31">
      <t>モジ</t>
    </rPh>
    <rPh sb="31" eb="32">
      <t>ブン</t>
    </rPh>
    <rPh sb="37" eb="38">
      <t>イ</t>
    </rPh>
    <phoneticPr fontId="2"/>
  </si>
  <si>
    <t>ﾌﾘｶﾞﾅ</t>
    <phoneticPr fontId="2"/>
  </si>
  <si>
    <r>
      <rPr>
        <sz val="11"/>
        <color rgb="FFFF0000"/>
        <rFont val="ＭＳ Ｐゴシック"/>
        <family val="3"/>
        <charset val="128"/>
      </rPr>
      <t>半角ｶﾀｶﾅ</t>
    </r>
    <r>
      <rPr>
        <sz val="11"/>
        <rFont val="ＭＳ Ｐゴシック"/>
        <family val="3"/>
        <charset val="128"/>
      </rPr>
      <t>で入力する。（既に，入力制限がかかっています）</t>
    </r>
    <rPh sb="0" eb="2">
      <t>ハンカク</t>
    </rPh>
    <rPh sb="7" eb="9">
      <t>ニュウリョク</t>
    </rPh>
    <rPh sb="13" eb="14">
      <t>スデ</t>
    </rPh>
    <rPh sb="16" eb="18">
      <t>ニュウリョク</t>
    </rPh>
    <rPh sb="18" eb="20">
      <t>セイゲン</t>
    </rPh>
    <phoneticPr fontId="2"/>
  </si>
  <si>
    <t>学年・申込種目</t>
    <rPh sb="0" eb="2">
      <t>ガクネン</t>
    </rPh>
    <rPh sb="3" eb="5">
      <t>モウシコミ</t>
    </rPh>
    <rPh sb="5" eb="7">
      <t>シュモク</t>
    </rPh>
    <phoneticPr fontId="2"/>
  </si>
  <si>
    <r>
      <t>ドロップダウンリストから選択してください。（</t>
    </r>
    <r>
      <rPr>
        <sz val="11"/>
        <color rgb="FFFF0000"/>
        <rFont val="ＭＳ Ｐゴシック"/>
        <family val="3"/>
        <charset val="128"/>
      </rPr>
      <t>直接入力できないように制限しています</t>
    </r>
    <r>
      <rPr>
        <sz val="11"/>
        <rFont val="ＭＳ Ｐゴシック"/>
        <family val="3"/>
        <charset val="128"/>
      </rPr>
      <t>）</t>
    </r>
    <rPh sb="12" eb="14">
      <t>センタク</t>
    </rPh>
    <rPh sb="22" eb="24">
      <t>チョクセツ</t>
    </rPh>
    <rPh sb="24" eb="26">
      <t>ニュウリョク</t>
    </rPh>
    <rPh sb="33" eb="35">
      <t>セイゲン</t>
    </rPh>
    <phoneticPr fontId="2"/>
  </si>
  <si>
    <t>参加資格</t>
    <rPh sb="0" eb="2">
      <t>サンカ</t>
    </rPh>
    <rPh sb="2" eb="4">
      <t>シカク</t>
    </rPh>
    <phoneticPr fontId="2"/>
  </si>
  <si>
    <r>
      <t>「資格」欄は，標準記録突破②場合は『標準』，地区１位は『１位』をドロップダウンリストから選択。</t>
    </r>
    <r>
      <rPr>
        <sz val="11"/>
        <color rgb="FFFF0000"/>
        <rFont val="ＭＳ Ｐゴシック"/>
        <family val="3"/>
        <charset val="128"/>
      </rPr>
      <t>両方</t>
    </r>
    <r>
      <rPr>
        <sz val="11"/>
        <rFont val="ＭＳ Ｐゴシック"/>
        <family val="3"/>
        <charset val="128"/>
      </rPr>
      <t>の資格がある場合は，</t>
    </r>
    <r>
      <rPr>
        <sz val="11"/>
        <color rgb="FFFF0000"/>
        <rFont val="ＭＳ Ｐゴシック"/>
        <family val="3"/>
        <charset val="128"/>
      </rPr>
      <t>『標準』</t>
    </r>
    <r>
      <rPr>
        <sz val="11"/>
        <rFont val="ＭＳ Ｐゴシック"/>
        <family val="3"/>
        <charset val="128"/>
      </rPr>
      <t>を選択する。</t>
    </r>
    <rPh sb="1" eb="3">
      <t>シカク</t>
    </rPh>
    <rPh sb="4" eb="5">
      <t>ラン</t>
    </rPh>
    <rPh sb="7" eb="9">
      <t>ヒョウジュン</t>
    </rPh>
    <rPh sb="9" eb="11">
      <t>キロク</t>
    </rPh>
    <rPh sb="11" eb="13">
      <t>トッパ</t>
    </rPh>
    <rPh sb="14" eb="16">
      <t>バアイ</t>
    </rPh>
    <rPh sb="18" eb="20">
      <t>ヒョウジュン</t>
    </rPh>
    <rPh sb="22" eb="24">
      <t>チク</t>
    </rPh>
    <rPh sb="25" eb="26">
      <t>イ</t>
    </rPh>
    <rPh sb="29" eb="30">
      <t>イ</t>
    </rPh>
    <rPh sb="44" eb="46">
      <t>センタク</t>
    </rPh>
    <rPh sb="47" eb="49">
      <t>リョウホウ</t>
    </rPh>
    <rPh sb="50" eb="52">
      <t>シカク</t>
    </rPh>
    <rPh sb="55" eb="57">
      <t>バアイ</t>
    </rPh>
    <rPh sb="60" eb="62">
      <t>ヒョウジュン</t>
    </rPh>
    <rPh sb="64" eb="66">
      <t>センタク</t>
    </rPh>
    <phoneticPr fontId="2"/>
  </si>
  <si>
    <r>
      <t>☆ファイル名は</t>
    </r>
    <r>
      <rPr>
        <sz val="11"/>
        <color rgb="FFFF0000"/>
        <rFont val="ＭＳ Ｐゴシック"/>
        <family val="3"/>
        <charset val="128"/>
      </rPr>
      <t>『H27全道新人申込○○中』</t>
    </r>
    <r>
      <rPr>
        <sz val="11"/>
        <rFont val="ＭＳ Ｐゴシック"/>
        <family val="3"/>
        <charset val="128"/>
      </rPr>
      <t>，○○は</t>
    </r>
    <r>
      <rPr>
        <sz val="11"/>
        <color rgb="FFFF0000"/>
        <rFont val="ＭＳ Ｐゴシック"/>
        <family val="3"/>
        <charset val="128"/>
      </rPr>
      <t>参加申込書の学校名</t>
    </r>
    <r>
      <rPr>
        <sz val="11"/>
        <rFont val="ＭＳ Ｐゴシック"/>
        <family val="3"/>
        <charset val="128"/>
      </rPr>
      <t>とし，保存する。</t>
    </r>
    <rPh sb="5" eb="6">
      <t>メイ</t>
    </rPh>
    <rPh sb="11" eb="12">
      <t>ゼン</t>
    </rPh>
    <rPh sb="12" eb="13">
      <t>ドウ</t>
    </rPh>
    <rPh sb="13" eb="15">
      <t>シンジン</t>
    </rPh>
    <rPh sb="15" eb="17">
      <t>モウシコミ</t>
    </rPh>
    <rPh sb="19" eb="20">
      <t>チュウ</t>
    </rPh>
    <rPh sb="25" eb="27">
      <t>サンカ</t>
    </rPh>
    <rPh sb="27" eb="30">
      <t>モウシコミショ</t>
    </rPh>
    <rPh sb="31" eb="33">
      <t>ガッコウ</t>
    </rPh>
    <rPh sb="33" eb="34">
      <t>メイ</t>
    </rPh>
    <rPh sb="37" eb="39">
      <t>ホゾン</t>
    </rPh>
    <phoneticPr fontId="2"/>
  </si>
  <si>
    <r>
      <t>☆入力後，A４用紙に</t>
    </r>
    <r>
      <rPr>
        <sz val="11"/>
        <color rgb="FFFF0000"/>
        <rFont val="ＭＳ Ｐゴシック"/>
        <family val="3"/>
        <charset val="128"/>
      </rPr>
      <t>監督欄（私印）に</t>
    </r>
    <r>
      <rPr>
        <sz val="11"/>
        <rFont val="ＭＳ Ｐゴシック"/>
        <family val="3"/>
        <charset val="128"/>
      </rPr>
      <t>押印して各地区中体連事務局または，陸上競技専門委員長へ提出する。</t>
    </r>
    <rPh sb="1" eb="4">
      <t>ニュウリョクゴ</t>
    </rPh>
    <rPh sb="7" eb="9">
      <t>ヨウシ</t>
    </rPh>
    <rPh sb="10" eb="12">
      <t>カントク</t>
    </rPh>
    <rPh sb="12" eb="13">
      <t>ラン</t>
    </rPh>
    <rPh sb="14" eb="16">
      <t>シイン</t>
    </rPh>
    <rPh sb="18" eb="20">
      <t>オウイン</t>
    </rPh>
    <rPh sb="22" eb="25">
      <t>カクチク</t>
    </rPh>
    <rPh sb="25" eb="28">
      <t>チュウタイレン</t>
    </rPh>
    <rPh sb="28" eb="31">
      <t>ジムキョク</t>
    </rPh>
    <rPh sb="35" eb="37">
      <t>リクジョウ</t>
    </rPh>
    <rPh sb="37" eb="39">
      <t>キョウギ</t>
    </rPh>
    <rPh sb="39" eb="41">
      <t>センモン</t>
    </rPh>
    <rPh sb="41" eb="44">
      <t>イインチョウ</t>
    </rPh>
    <rPh sb="45" eb="47">
      <t>テイシュツ</t>
    </rPh>
    <phoneticPr fontId="2"/>
  </si>
  <si>
    <t>（デジタルデータの提出方法は，各地区専門委員長の指示に従うこと）</t>
    <rPh sb="9" eb="11">
      <t>テイシュツ</t>
    </rPh>
    <rPh sb="11" eb="13">
      <t>ホウホウ</t>
    </rPh>
    <rPh sb="15" eb="18">
      <t>カクチク</t>
    </rPh>
    <rPh sb="18" eb="23">
      <t>センモンイインチョウ</t>
    </rPh>
    <rPh sb="24" eb="26">
      <t>シジ</t>
    </rPh>
    <rPh sb="27" eb="28">
      <t>シタガ</t>
    </rPh>
    <phoneticPr fontId="2"/>
  </si>
  <si>
    <t>≪</t>
    <phoneticPr fontId="2"/>
  </si>
  <si>
    <t>地区陸上競技専門委員長へのお願い≫</t>
    <rPh sb="0" eb="2">
      <t>チク</t>
    </rPh>
    <rPh sb="2" eb="4">
      <t>リクジョウ</t>
    </rPh>
    <rPh sb="4" eb="6">
      <t>キョウギ</t>
    </rPh>
    <rPh sb="6" eb="11">
      <t>センモンイインチョウ</t>
    </rPh>
    <rPh sb="14" eb="15">
      <t>ネガ</t>
    </rPh>
    <phoneticPr fontId="2"/>
  </si>
  <si>
    <t>各地区専門委員長は，参加校よりデジタルデータを集約し</t>
    <rPh sb="0" eb="3">
      <t>カクチク</t>
    </rPh>
    <rPh sb="3" eb="8">
      <t>センモンイインチョウ</t>
    </rPh>
    <rPh sb="10" eb="12">
      <t>サンカ</t>
    </rPh>
    <rPh sb="12" eb="13">
      <t>コウ</t>
    </rPh>
    <rPh sb="23" eb="25">
      <t>シュウヤク</t>
    </rPh>
    <phoneticPr fontId="2"/>
  </si>
  <si>
    <r>
      <t>①</t>
    </r>
    <r>
      <rPr>
        <sz val="11"/>
        <color rgb="FFFF0000"/>
        <rFont val="ＭＳ Ｐゴシック"/>
        <family val="3"/>
        <charset val="128"/>
      </rPr>
      <t>圧縮フォルダ</t>
    </r>
    <r>
      <rPr>
        <sz val="11"/>
        <rFont val="ＭＳ Ｐゴシック"/>
        <family val="3"/>
        <charset val="128"/>
      </rPr>
      <t>（フォルダ名は，地区中体連名）</t>
    </r>
    <r>
      <rPr>
        <sz val="11"/>
        <color rgb="FFFF0000"/>
        <rFont val="ＭＳ Ｐゴシック"/>
        <family val="3"/>
        <charset val="128"/>
      </rPr>
      <t>を作成</t>
    </r>
    <r>
      <rPr>
        <sz val="11"/>
        <rFont val="ＭＳ Ｐゴシック"/>
        <family val="3"/>
        <charset val="128"/>
      </rPr>
      <t>し，データを収集する。</t>
    </r>
    <rPh sb="1" eb="3">
      <t>アッシュク</t>
    </rPh>
    <rPh sb="12" eb="13">
      <t>メイ</t>
    </rPh>
    <rPh sb="15" eb="17">
      <t>チク</t>
    </rPh>
    <rPh sb="17" eb="20">
      <t>チュウタイレン</t>
    </rPh>
    <rPh sb="20" eb="21">
      <t>メイ</t>
    </rPh>
    <rPh sb="23" eb="25">
      <t>サクセイ</t>
    </rPh>
    <rPh sb="31" eb="33">
      <t>シュウシュウ</t>
    </rPh>
    <phoneticPr fontId="2"/>
  </si>
  <si>
    <t>②他の申込書類（総括申込等）と共に大会事務局へデータを添付してe-mailで送信してください。</t>
    <rPh sb="1" eb="2">
      <t>タ</t>
    </rPh>
    <rPh sb="3" eb="5">
      <t>モウシコミ</t>
    </rPh>
    <rPh sb="5" eb="7">
      <t>ショルイ</t>
    </rPh>
    <rPh sb="8" eb="10">
      <t>ソウカツ</t>
    </rPh>
    <rPh sb="10" eb="12">
      <t>モウシコミ</t>
    </rPh>
    <rPh sb="12" eb="13">
      <t>トウ</t>
    </rPh>
    <rPh sb="15" eb="16">
      <t>トモ</t>
    </rPh>
    <rPh sb="17" eb="19">
      <t>タイカイ</t>
    </rPh>
    <rPh sb="19" eb="22">
      <t>ジムキョク</t>
    </rPh>
    <rPh sb="27" eb="29">
      <t>テンプ</t>
    </rPh>
    <rPh sb="38" eb="40">
      <t>ソウシン</t>
    </rPh>
    <phoneticPr fontId="2"/>
  </si>
  <si>
    <t>③印刷された用紙類は，郵送等で送付ください。</t>
    <rPh sb="1" eb="3">
      <t>インサツ</t>
    </rPh>
    <rPh sb="6" eb="8">
      <t>ヨウシ</t>
    </rPh>
    <rPh sb="8" eb="9">
      <t>ルイ</t>
    </rPh>
    <rPh sb="11" eb="13">
      <t>ユウソウ</t>
    </rPh>
    <rPh sb="13" eb="14">
      <t>トウ</t>
    </rPh>
    <rPh sb="15" eb="17">
      <t>ソウフ</t>
    </rPh>
    <phoneticPr fontId="2"/>
  </si>
  <si>
    <t>※地区によっては，中体連事務局が行う場合も同様です。</t>
    <rPh sb="1" eb="3">
      <t>チク</t>
    </rPh>
    <rPh sb="9" eb="12">
      <t>チュウタイレン</t>
    </rPh>
    <rPh sb="12" eb="15">
      <t>ジムキョク</t>
    </rPh>
    <rPh sb="16" eb="17">
      <t>オコナ</t>
    </rPh>
    <rPh sb="18" eb="20">
      <t>バアイ</t>
    </rPh>
    <rPh sb="21" eb="23">
      <t>ドウヨウ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</si>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</sst>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quot;No.&quot;#"/>
    <numFmt numFmtId="177" formatCode="#,##0;&quot;¥&quot;&quot;¥&quot;&quot;¥&quot;\!\!\!\-#,##0;&quot;-&quot;"/>
    <numFmt numFmtId="178" formatCode="_(&quot;¥&quot;* #,##0_);_(&quot;¥&quot;* \(#,##0\);_(&quot;¥&quot;* &quot;-&quot;??_);_(@_)"/>
    <numFmt numFmtId="179" formatCode="#&quot;陸協&quot;"/>
    <numFmt numFmtId="180" formatCode="#&quot;チーム&quot;"/>
    <numFmt numFmtId="181" formatCode="##&quot;名&quot;"/>
    <numFmt numFmtId="182" formatCode="\+0.0;\-0.0;\ 0.0"/>
    <numFmt numFmtId="183" formatCode="#&quot;点&quot;"/>
  </numFmts>
  <fonts count="50">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9"/>
      <name val="ＭＳ Ｐゴシック"/>
      <family val="3"/>
      <charset val="128"/>
    </font>
    <font>
      <sz val="10"/>
      <name val="ＭＳ Ｐゴシック"/>
      <family val="3"/>
      <charset val="128"/>
    </font>
    <font>
      <sz val="14"/>
      <name val="ＭＳ Ｐゴシック"/>
      <family val="3"/>
      <charset val="128"/>
    </font>
    <font>
      <sz val="9"/>
      <color indexed="81"/>
      <name val="ＭＳ Ｐゴシック"/>
      <family val="3"/>
      <charset val="128"/>
    </font>
    <font>
      <sz val="8"/>
      <name val="ＭＳ Ｐゴシック"/>
      <family val="3"/>
      <charset val="128"/>
    </font>
    <font>
      <sz val="10"/>
      <color indexed="8"/>
      <name val="Arial"/>
      <family val="2"/>
    </font>
    <font>
      <b/>
      <sz val="12"/>
      <name val="Arial"/>
      <family val="2"/>
    </font>
    <font>
      <sz val="10"/>
      <name val="Arial"/>
      <family val="2"/>
    </font>
    <font>
      <sz val="11"/>
      <color theme="1"/>
      <name val="ＭＳ Ｐゴシック"/>
      <family val="3"/>
      <charset val="128"/>
      <scheme val="minor"/>
    </font>
    <font>
      <u/>
      <sz val="11"/>
      <color theme="10"/>
      <name val="ＭＳ Ｐゴシック"/>
      <family val="3"/>
      <charset val="128"/>
    </font>
    <font>
      <sz val="16"/>
      <name val="ＭＳ Ｐゴシック"/>
      <family val="3"/>
      <charset val="128"/>
    </font>
    <font>
      <b/>
      <sz val="18"/>
      <name val="ＭＳ Ｐゴシック"/>
      <family val="3"/>
      <charset val="128"/>
    </font>
    <font>
      <sz val="12"/>
      <name val="ＭＳ Ｐゴシック"/>
      <family val="3"/>
      <charset val="128"/>
    </font>
    <font>
      <sz val="18"/>
      <color theme="0"/>
      <name val="ＤＨＰ特太ゴシック体"/>
      <family val="3"/>
      <charset val="128"/>
    </font>
    <font>
      <sz val="20"/>
      <name val="ＤＨＰ特太ゴシック体"/>
      <family val="3"/>
      <charset val="128"/>
    </font>
    <font>
      <sz val="16"/>
      <color theme="0"/>
      <name val="ＭＳ Ｐゴシック"/>
      <family val="3"/>
      <charset val="128"/>
    </font>
    <font>
      <sz val="12"/>
      <color theme="1"/>
      <name val="ＭＳ Ｐゴシック"/>
      <family val="3"/>
      <charset val="128"/>
    </font>
    <font>
      <b/>
      <sz val="10"/>
      <name val="ＭＳ Ｐゴシック"/>
      <family val="3"/>
      <charset val="128"/>
    </font>
    <font>
      <sz val="10"/>
      <color theme="0"/>
      <name val="ＭＳ Ｐゴシック"/>
      <family val="3"/>
      <charset val="128"/>
    </font>
    <font>
      <sz val="12"/>
      <color theme="0"/>
      <name val="ＭＳ Ｐゴシック"/>
      <family val="3"/>
      <charset val="128"/>
    </font>
    <font>
      <sz val="22"/>
      <color theme="0"/>
      <name val="ＭＳ Ｐゴシック"/>
      <family val="3"/>
      <charset val="128"/>
    </font>
    <font>
      <sz val="11"/>
      <color theme="0"/>
      <name val="ＭＳ Ｐゴシック"/>
      <family val="3"/>
      <charset val="128"/>
    </font>
    <font>
      <sz val="18"/>
      <name val="HG丸ｺﾞｼｯｸM-PRO"/>
      <family val="3"/>
      <charset val="128"/>
    </font>
    <font>
      <sz val="11"/>
      <name val="HG丸ｺﾞｼｯｸM-PRO"/>
      <family val="3"/>
      <charset val="128"/>
    </font>
    <font>
      <sz val="16"/>
      <name val="HG丸ｺﾞｼｯｸM-PRO"/>
      <family val="3"/>
      <charset val="128"/>
    </font>
    <font>
      <sz val="12"/>
      <name val="HG丸ｺﾞｼｯｸM-PRO"/>
      <family val="3"/>
      <charset val="128"/>
    </font>
    <font>
      <sz val="14"/>
      <name val="HG丸ｺﾞｼｯｸM-PRO"/>
      <family val="3"/>
      <charset val="128"/>
    </font>
    <font>
      <b/>
      <sz val="16"/>
      <name val="HG丸ｺﾞｼｯｸM-PRO"/>
      <family val="3"/>
      <charset val="128"/>
    </font>
    <font>
      <b/>
      <sz val="10"/>
      <name val="HG丸ｺﾞｼｯｸM-PRO"/>
      <family val="3"/>
      <charset val="128"/>
    </font>
    <font>
      <b/>
      <u val="double"/>
      <sz val="14"/>
      <name val="HG丸ｺﾞｼｯｸM-PRO"/>
      <family val="3"/>
      <charset val="128"/>
    </font>
    <font>
      <b/>
      <sz val="12"/>
      <name val="HG丸ｺﾞｼｯｸM-PRO"/>
      <family val="3"/>
      <charset val="128"/>
    </font>
    <font>
      <b/>
      <sz val="14"/>
      <name val="HG丸ｺﾞｼｯｸM-PRO"/>
      <family val="3"/>
      <charset val="128"/>
    </font>
    <font>
      <b/>
      <sz val="11"/>
      <name val="HG丸ｺﾞｼｯｸM-PRO"/>
      <family val="3"/>
      <charset val="128"/>
    </font>
    <font>
      <b/>
      <sz val="18"/>
      <name val="HG丸ｺﾞｼｯｸM-PRO"/>
      <family val="3"/>
      <charset val="128"/>
    </font>
    <font>
      <sz val="18"/>
      <color theme="0"/>
      <name val="HG丸ｺﾞｼｯｸM-PRO"/>
      <family val="3"/>
      <charset val="128"/>
    </font>
    <font>
      <b/>
      <sz val="12"/>
      <color rgb="FFFF0000"/>
      <name val="HG丸ｺﾞｼｯｸM-PRO"/>
      <family val="3"/>
      <charset val="128"/>
    </font>
    <font>
      <b/>
      <sz val="18"/>
      <color theme="0"/>
      <name val="HG丸ｺﾞｼｯｸM-PRO"/>
      <family val="3"/>
      <charset val="128"/>
    </font>
    <font>
      <sz val="6"/>
      <name val="ＭＳ 明朝"/>
      <family val="1"/>
      <charset val="128"/>
    </font>
    <font>
      <sz val="18"/>
      <name val="HGS創英角ｺﾞｼｯｸUB"/>
      <family val="3"/>
      <charset val="128"/>
    </font>
    <font>
      <b/>
      <sz val="14"/>
      <color indexed="81"/>
      <name val="ＭＳ Ｐゴシック"/>
      <family val="3"/>
      <charset val="128"/>
    </font>
    <font>
      <sz val="18"/>
      <color theme="0"/>
      <name val="HGS創英角ｺﾞｼｯｸUB"/>
      <family val="3"/>
      <charset val="128"/>
    </font>
    <font>
      <sz val="22"/>
      <name val="HG丸ｺﾞｼｯｸM-PRO"/>
      <family val="3"/>
      <charset val="128"/>
    </font>
    <font>
      <sz val="20"/>
      <color theme="0"/>
      <name val="ＭＳ Ｐゴシック"/>
      <family val="3"/>
      <charset val="128"/>
    </font>
    <font>
      <sz val="11"/>
      <color rgb="FFFF0000"/>
      <name val="ＭＳ Ｐゴシック"/>
      <family val="3"/>
      <charset val="128"/>
    </font>
    <font>
      <u val="double"/>
      <sz val="11"/>
      <color rgb="FFFF0000"/>
      <name val="ＭＳ Ｐゴシック"/>
      <family val="3"/>
      <charset val="128"/>
    </font>
    <font>
      <sz val="11"/>
      <name val="ＭＳ ゴシック"/>
      <family val="3"/>
      <charset val="128"/>
    </font>
  </fonts>
  <fills count="11">
    <fill>
      <patternFill patternType="none"/>
    </fill>
    <fill>
      <patternFill patternType="gray125"/>
    </fill>
    <fill>
      <patternFill patternType="solid">
        <fgColor indexed="26"/>
        <bgColor indexed="64"/>
      </patternFill>
    </fill>
    <fill>
      <patternFill patternType="solid">
        <fgColor indexed="41"/>
        <bgColor indexed="64"/>
      </patternFill>
    </fill>
    <fill>
      <patternFill patternType="solid">
        <fgColor indexed="43"/>
        <bgColor indexed="64"/>
      </patternFill>
    </fill>
    <fill>
      <patternFill patternType="solid">
        <fgColor rgb="FFFFFF66"/>
        <bgColor indexed="64"/>
      </patternFill>
    </fill>
    <fill>
      <patternFill patternType="solid">
        <fgColor rgb="FFFFFF99"/>
        <bgColor indexed="64"/>
      </patternFill>
    </fill>
    <fill>
      <patternFill patternType="solid">
        <fgColor theme="1"/>
        <bgColor indexed="64"/>
      </patternFill>
    </fill>
    <fill>
      <patternFill patternType="solid">
        <fgColor rgb="FFFFFF00"/>
        <bgColor indexed="64"/>
      </patternFill>
    </fill>
    <fill>
      <patternFill patternType="solid">
        <fgColor theme="0" tint="-0.499984740745262"/>
        <bgColor indexed="64"/>
      </patternFill>
    </fill>
    <fill>
      <patternFill patternType="solid">
        <fgColor rgb="FF99CCFF"/>
        <bgColor indexed="64"/>
      </patternFill>
    </fill>
  </fills>
  <borders count="9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hair">
        <color indexed="64"/>
      </left>
      <right style="hair">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theme="0"/>
      </top>
      <bottom style="medium">
        <color theme="0"/>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theme="0"/>
      </top>
      <bottom style="medium">
        <color theme="0"/>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bottom/>
      <diagonal/>
    </border>
    <border>
      <left style="thin">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thin">
        <color indexed="64"/>
      </right>
      <top style="medium">
        <color indexed="64"/>
      </top>
      <bottom style="medium">
        <color indexed="64"/>
      </bottom>
      <diagonal/>
    </border>
    <border>
      <left/>
      <right style="thin">
        <color indexed="64"/>
      </right>
      <top style="medium">
        <color theme="0"/>
      </top>
      <bottom style="medium">
        <color theme="0"/>
      </bottom>
      <diagonal/>
    </border>
    <border>
      <left/>
      <right style="thin">
        <color indexed="64"/>
      </right>
      <top/>
      <bottom style="medium">
        <color indexed="64"/>
      </bottom>
      <diagonal/>
    </border>
    <border diagonalDown="1">
      <left style="thin">
        <color indexed="64"/>
      </left>
      <right style="thin">
        <color indexed="64"/>
      </right>
      <top style="thin">
        <color indexed="64"/>
      </top>
      <bottom style="thin">
        <color indexed="64"/>
      </bottom>
      <diagonal style="thin">
        <color auto="1"/>
      </diagonal>
    </border>
    <border diagonalDown="1">
      <left style="thin">
        <color indexed="64"/>
      </left>
      <right/>
      <top style="thin">
        <color indexed="64"/>
      </top>
      <bottom style="thin">
        <color indexed="64"/>
      </bottom>
      <diagonal style="thin">
        <color auto="1"/>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medium">
        <color indexed="64"/>
      </left>
      <right style="thin">
        <color indexed="64"/>
      </right>
      <top/>
      <bottom style="medium">
        <color theme="0"/>
      </bottom>
      <diagonal/>
    </border>
    <border>
      <left style="thin">
        <color indexed="64"/>
      </left>
      <right style="thin">
        <color indexed="64"/>
      </right>
      <top/>
      <bottom style="medium">
        <color theme="0"/>
      </bottom>
      <diagonal/>
    </border>
    <border>
      <left style="thin">
        <color indexed="64"/>
      </left>
      <right style="hair">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diagonalDown="1">
      <left style="thin">
        <color indexed="64"/>
      </left>
      <right style="thin">
        <color indexed="64"/>
      </right>
      <top style="thin">
        <color indexed="64"/>
      </top>
      <bottom style="thin">
        <color indexed="64"/>
      </bottom>
      <diagonal style="thin">
        <color theme="0" tint="-0.499984740745262"/>
      </diagonal>
    </border>
    <border>
      <left style="thin">
        <color theme="0"/>
      </left>
      <right/>
      <top style="thin">
        <color indexed="64"/>
      </top>
      <bottom style="thin">
        <color indexed="64"/>
      </bottom>
      <diagonal/>
    </border>
    <border>
      <left style="thin">
        <color theme="0"/>
      </left>
      <right/>
      <top/>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ck">
        <color indexed="64"/>
      </left>
      <right style="thick">
        <color indexed="64"/>
      </right>
      <top style="thick">
        <color indexed="64"/>
      </top>
      <bottom style="thick">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dotted">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thin">
        <color theme="0"/>
      </right>
      <top style="thin">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0">
    <xf numFmtId="0" fontId="0" fillId="0" borderId="0">
      <alignment vertical="center"/>
    </xf>
    <xf numFmtId="177" fontId="9" fillId="0" borderId="0" applyFill="0" applyBorder="0" applyAlignment="0"/>
    <xf numFmtId="0" fontId="10" fillId="0" borderId="1" applyNumberFormat="0" applyAlignment="0" applyProtection="0">
      <alignment horizontal="left" vertical="center"/>
    </xf>
    <xf numFmtId="0" fontId="10" fillId="0" borderId="2">
      <alignment horizontal="left" vertical="center"/>
    </xf>
    <xf numFmtId="0" fontId="11" fillId="0" borderId="0"/>
    <xf numFmtId="0" fontId="13" fillId="0" borderId="0" applyNumberFormat="0" applyFill="0" applyBorder="0" applyAlignment="0" applyProtection="0">
      <alignment vertical="top"/>
      <protection locked="0"/>
    </xf>
    <xf numFmtId="178" fontId="5" fillId="2" borderId="3" applyFont="0" applyFill="0" applyBorder="0" applyAlignment="0" applyProtection="0"/>
    <xf numFmtId="38" fontId="1" fillId="0" borderId="0" applyFont="0" applyFill="0" applyBorder="0" applyAlignment="0" applyProtection="0">
      <alignment vertical="center"/>
    </xf>
    <xf numFmtId="0" fontId="12" fillId="0" borderId="0">
      <alignment vertical="center"/>
    </xf>
    <xf numFmtId="0" fontId="3" fillId="0" borderId="0"/>
  </cellStyleXfs>
  <cellXfs count="408">
    <xf numFmtId="0" fontId="0" fillId="0" borderId="0" xfId="0">
      <alignment vertical="center"/>
    </xf>
    <xf numFmtId="0" fontId="5" fillId="0" borderId="0" xfId="0" applyFont="1" applyAlignment="1" applyProtection="1">
      <alignment vertical="top" shrinkToFit="1"/>
    </xf>
    <xf numFmtId="0" fontId="0" fillId="3" borderId="0" xfId="0" applyFont="1" applyFill="1" applyProtection="1">
      <alignment vertical="center"/>
    </xf>
    <xf numFmtId="0" fontId="0" fillId="3" borderId="0" xfId="0" applyFont="1" applyFill="1" applyAlignment="1" applyProtection="1">
      <alignment horizontal="center" vertical="center"/>
    </xf>
    <xf numFmtId="0" fontId="0" fillId="0" borderId="0" xfId="0" applyFont="1" applyAlignment="1" applyProtection="1">
      <alignment horizontal="left" vertical="center"/>
    </xf>
    <xf numFmtId="0" fontId="0" fillId="0" borderId="0" xfId="0" applyFont="1" applyProtection="1">
      <alignment vertical="center"/>
    </xf>
    <xf numFmtId="0" fontId="0" fillId="0" borderId="0" xfId="0" applyFont="1" applyAlignment="1" applyProtection="1"/>
    <xf numFmtId="0" fontId="0" fillId="3" borderId="0" xfId="0" applyFont="1" applyFill="1" applyAlignment="1" applyProtection="1"/>
    <xf numFmtId="0" fontId="0" fillId="0" borderId="0" xfId="0" applyFont="1" applyAlignment="1" applyProtection="1">
      <alignment horizontal="left"/>
    </xf>
    <xf numFmtId="0" fontId="15" fillId="0" borderId="0" xfId="0" applyFont="1" applyAlignment="1" applyProtection="1"/>
    <xf numFmtId="0" fontId="0" fillId="0" borderId="0" xfId="0" applyFont="1" applyAlignment="1" applyProtection="1">
      <alignment vertical="center" shrinkToFit="1"/>
    </xf>
    <xf numFmtId="0" fontId="0" fillId="0" borderId="0" xfId="0" applyFont="1" applyAlignment="1" applyProtection="1">
      <alignment horizontal="right" vertical="center"/>
    </xf>
    <xf numFmtId="0" fontId="0" fillId="0" borderId="0" xfId="0" applyFont="1" applyAlignment="1" applyProtection="1">
      <alignment horizontal="center" vertical="center"/>
    </xf>
    <xf numFmtId="0" fontId="5" fillId="0" borderId="0" xfId="0" applyFont="1" applyProtection="1">
      <alignment vertical="center"/>
    </xf>
    <xf numFmtId="0" fontId="0" fillId="0" borderId="0" xfId="0" applyFont="1" applyFill="1" applyProtection="1">
      <alignment vertical="center"/>
    </xf>
    <xf numFmtId="0" fontId="14" fillId="0" borderId="0" xfId="0" applyFont="1" applyAlignment="1" applyProtection="1">
      <alignment vertical="center" justifyLastLine="1"/>
    </xf>
    <xf numFmtId="0" fontId="0" fillId="0" borderId="5" xfId="0" applyFont="1" applyBorder="1" applyAlignment="1" applyProtection="1">
      <alignment horizontal="center" vertical="center"/>
    </xf>
    <xf numFmtId="0" fontId="8" fillId="0" borderId="0" xfId="0" applyFont="1" applyBorder="1" applyAlignment="1" applyProtection="1">
      <alignment wrapText="1"/>
    </xf>
    <xf numFmtId="0" fontId="8" fillId="0" borderId="0" xfId="0" applyFont="1" applyBorder="1" applyAlignment="1" applyProtection="1"/>
    <xf numFmtId="0" fontId="0" fillId="0" borderId="0" xfId="0" applyFont="1" applyBorder="1" applyProtection="1">
      <alignment vertical="center"/>
    </xf>
    <xf numFmtId="0" fontId="0" fillId="0" borderId="0" xfId="0" applyFont="1" applyBorder="1" applyAlignment="1" applyProtection="1">
      <alignment horizontal="right" vertical="center"/>
    </xf>
    <xf numFmtId="0" fontId="15" fillId="0" borderId="45" xfId="0" applyFont="1" applyBorder="1" applyAlignment="1" applyProtection="1"/>
    <xf numFmtId="0" fontId="22" fillId="7" borderId="63" xfId="0" applyFont="1" applyFill="1" applyBorder="1" applyAlignment="1" applyProtection="1">
      <alignment horizontal="center" vertical="center" shrinkToFit="1"/>
    </xf>
    <xf numFmtId="38" fontId="5" fillId="0" borderId="0" xfId="7" applyFont="1" applyBorder="1" applyAlignment="1" applyProtection="1">
      <alignment horizontal="center" wrapText="1"/>
    </xf>
    <xf numFmtId="38" fontId="5" fillId="0" borderId="5" xfId="7" applyFont="1" applyBorder="1" applyAlignment="1" applyProtection="1">
      <alignment horizontal="right" vertical="center" shrinkToFit="1"/>
    </xf>
    <xf numFmtId="38" fontId="5" fillId="0" borderId="60" xfId="7" applyFont="1" applyBorder="1" applyAlignment="1" applyProtection="1">
      <alignment horizontal="right" vertical="center" shrinkToFit="1"/>
    </xf>
    <xf numFmtId="0" fontId="5" fillId="0" borderId="5" xfId="0" applyNumberFormat="1" applyFont="1" applyFill="1" applyBorder="1" applyAlignment="1" applyProtection="1">
      <alignment horizontal="center" vertical="center" shrinkToFit="1"/>
      <protection locked="0"/>
    </xf>
    <xf numFmtId="0" fontId="5" fillId="0" borderId="0"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vertical="center"/>
    </xf>
    <xf numFmtId="0" fontId="5" fillId="0" borderId="7" xfId="0" applyNumberFormat="1" applyFont="1" applyFill="1" applyBorder="1" applyAlignment="1" applyProtection="1">
      <alignment horizontal="center" vertical="center" shrinkToFit="1"/>
      <protection locked="0"/>
    </xf>
    <xf numFmtId="0" fontId="5" fillId="0" borderId="10" xfId="0" applyNumberFormat="1" applyFont="1" applyFill="1" applyBorder="1" applyAlignment="1" applyProtection="1">
      <alignment horizontal="center" vertical="center" shrinkToFit="1"/>
      <protection locked="0"/>
    </xf>
    <xf numFmtId="0" fontId="5" fillId="0" borderId="6" xfId="0" applyNumberFormat="1" applyFont="1" applyFill="1" applyBorder="1" applyAlignment="1" applyProtection="1">
      <alignment horizontal="center" vertical="center" shrinkToFit="1"/>
      <protection locked="0"/>
    </xf>
    <xf numFmtId="0" fontId="16" fillId="0" borderId="69" xfId="0" applyFont="1" applyBorder="1" applyAlignment="1" applyProtection="1">
      <alignment horizontal="center" vertical="center"/>
    </xf>
    <xf numFmtId="176" fontId="6" fillId="0" borderId="0" xfId="0" applyNumberFormat="1" applyFont="1" applyFill="1" applyProtection="1">
      <alignment vertical="center"/>
    </xf>
    <xf numFmtId="0" fontId="0" fillId="0" borderId="0" xfId="0" applyFont="1" applyFill="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Font="1" applyFill="1" applyAlignment="1" applyProtection="1"/>
    <xf numFmtId="0" fontId="4" fillId="0" borderId="0" xfId="0" applyFont="1" applyFill="1" applyProtection="1">
      <alignmen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shrinkToFit="1"/>
    </xf>
    <xf numFmtId="0" fontId="4" fillId="0" borderId="7" xfId="0" applyFont="1" applyFill="1" applyBorder="1" applyAlignment="1" applyProtection="1">
      <alignment horizontal="center" vertical="center" shrinkToFit="1"/>
    </xf>
    <xf numFmtId="0" fontId="4" fillId="0" borderId="5" xfId="0" applyFont="1" applyFill="1" applyBorder="1" applyAlignment="1" applyProtection="1">
      <alignment horizontal="center" vertical="center" shrinkToFit="1"/>
    </xf>
    <xf numFmtId="0" fontId="0" fillId="0" borderId="7"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0" fillId="0" borderId="5" xfId="0" applyFont="1" applyFill="1" applyBorder="1" applyProtection="1">
      <alignment vertical="center"/>
    </xf>
    <xf numFmtId="0" fontId="0" fillId="0" borderId="7"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0" xfId="0" applyFont="1" applyFill="1" applyBorder="1" applyProtection="1">
      <alignment vertical="center"/>
    </xf>
    <xf numFmtId="176" fontId="6" fillId="0" borderId="0" xfId="0" applyNumberFormat="1" applyFont="1" applyFill="1" applyBorder="1" applyAlignment="1" applyProtection="1">
      <alignment horizontal="center" vertical="center"/>
    </xf>
    <xf numFmtId="0" fontId="0" fillId="0" borderId="0" xfId="0" applyFont="1" applyFill="1" applyBorder="1" applyProtection="1">
      <alignment vertical="center"/>
    </xf>
    <xf numFmtId="176" fontId="6" fillId="0" borderId="0" xfId="0" applyNumberFormat="1" applyFont="1" applyFill="1" applyBorder="1" applyProtection="1">
      <alignment vertical="center"/>
    </xf>
    <xf numFmtId="0" fontId="0" fillId="0" borderId="0" xfId="0" applyFont="1" applyFill="1" applyBorder="1" applyAlignment="1" applyProtection="1"/>
    <xf numFmtId="0" fontId="0" fillId="0" borderId="0" xfId="0" applyFont="1" applyFill="1" applyBorder="1" applyAlignment="1" applyProtection="1">
      <alignment horizontal="center"/>
    </xf>
    <xf numFmtId="0" fontId="4" fillId="0" borderId="7" xfId="0" applyFont="1" applyFill="1" applyBorder="1" applyAlignment="1" applyProtection="1">
      <alignment horizontal="center" vertical="center"/>
    </xf>
    <xf numFmtId="0" fontId="4" fillId="0" borderId="5" xfId="0" applyFont="1" applyFill="1" applyBorder="1" applyAlignment="1" applyProtection="1">
      <alignment horizontal="left" vertical="center"/>
    </xf>
    <xf numFmtId="0" fontId="4" fillId="0" borderId="2" xfId="0" applyFont="1" applyFill="1" applyBorder="1" applyAlignment="1" applyProtection="1">
      <alignment horizontal="center" vertical="center" shrinkToFit="1"/>
    </xf>
    <xf numFmtId="0" fontId="4" fillId="0" borderId="2" xfId="0" applyFont="1" applyFill="1" applyBorder="1" applyAlignment="1" applyProtection="1">
      <alignment horizontal="center" vertical="center"/>
    </xf>
    <xf numFmtId="0" fontId="5" fillId="0" borderId="17" xfId="0" applyNumberFormat="1" applyFont="1" applyFill="1" applyBorder="1" applyAlignment="1" applyProtection="1">
      <alignment horizontal="center" vertical="center" shrinkToFit="1"/>
      <protection locked="0"/>
    </xf>
    <xf numFmtId="0" fontId="5" fillId="0" borderId="8" xfId="0" applyNumberFormat="1" applyFont="1" applyFill="1" applyBorder="1" applyAlignment="1" applyProtection="1">
      <alignment horizontal="center" vertical="center" shrinkToFit="1"/>
      <protection locked="0"/>
    </xf>
    <xf numFmtId="0" fontId="4" fillId="0" borderId="7" xfId="0" applyFont="1" applyFill="1" applyBorder="1" applyAlignment="1" applyProtection="1">
      <alignment horizontal="left" vertical="center"/>
    </xf>
    <xf numFmtId="0" fontId="0" fillId="0" borderId="5"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4" fillId="0" borderId="7" xfId="0" applyNumberFormat="1" applyFont="1" applyFill="1" applyBorder="1" applyAlignment="1" applyProtection="1">
      <alignment horizontal="center" vertical="center" shrinkToFit="1"/>
      <protection locked="0"/>
    </xf>
    <xf numFmtId="0" fontId="4" fillId="0" borderId="6" xfId="0" applyNumberFormat="1" applyFont="1" applyFill="1" applyBorder="1" applyAlignment="1" applyProtection="1">
      <alignment horizontal="center" vertical="center" shrinkToFit="1"/>
      <protection locked="0"/>
    </xf>
    <xf numFmtId="0" fontId="4" fillId="0" borderId="10" xfId="0" applyNumberFormat="1" applyFont="1" applyFill="1" applyBorder="1" applyAlignment="1" applyProtection="1">
      <alignment horizontal="center" vertical="center" shrinkToFit="1"/>
      <protection locked="0"/>
    </xf>
    <xf numFmtId="0" fontId="5" fillId="0" borderId="5" xfId="0" applyNumberFormat="1" applyFont="1" applyFill="1" applyBorder="1" applyAlignment="1" applyProtection="1">
      <alignment horizontal="center" vertical="center" shrinkToFit="1"/>
    </xf>
    <xf numFmtId="0" fontId="5" fillId="0" borderId="7" xfId="0" applyNumberFormat="1" applyFont="1" applyFill="1" applyBorder="1" applyAlignment="1" applyProtection="1">
      <alignment horizontal="center" vertical="center" shrinkToFit="1"/>
    </xf>
    <xf numFmtId="0" fontId="5" fillId="0" borderId="6" xfId="0" applyNumberFormat="1" applyFont="1" applyFill="1" applyBorder="1" applyAlignment="1" applyProtection="1">
      <alignment horizontal="center" vertical="center" shrinkToFit="1"/>
    </xf>
    <xf numFmtId="0" fontId="4" fillId="0" borderId="6" xfId="0" applyNumberFormat="1" applyFont="1" applyFill="1" applyBorder="1" applyAlignment="1" applyProtection="1">
      <alignment horizontal="center" vertical="center" shrinkToFit="1"/>
    </xf>
    <xf numFmtId="0" fontId="5" fillId="0" borderId="70" xfId="0" applyNumberFormat="1" applyFont="1" applyFill="1" applyBorder="1" applyAlignment="1" applyProtection="1">
      <alignment horizontal="center" vertical="center" shrinkToFit="1"/>
    </xf>
    <xf numFmtId="0" fontId="5" fillId="0" borderId="0" xfId="0" applyNumberFormat="1" applyFont="1" applyFill="1" applyBorder="1" applyAlignment="1" applyProtection="1">
      <alignment horizontal="center" vertical="center" shrinkToFit="1"/>
    </xf>
    <xf numFmtId="0" fontId="4" fillId="0" borderId="5" xfId="0" applyNumberFormat="1" applyFont="1" applyFill="1" applyBorder="1" applyAlignment="1" applyProtection="1">
      <alignment horizontal="center" vertical="center" shrinkToFit="1"/>
    </xf>
    <xf numFmtId="0" fontId="5" fillId="0" borderId="0" xfId="0" applyNumberFormat="1" applyFont="1" applyFill="1" applyBorder="1" applyAlignment="1" applyProtection="1">
      <alignment horizontal="center"/>
    </xf>
    <xf numFmtId="0" fontId="8" fillId="0" borderId="0" xfId="0" applyNumberFormat="1" applyFont="1" applyFill="1" applyBorder="1" applyAlignment="1" applyProtection="1">
      <alignment vertical="center" shrinkToFit="1"/>
    </xf>
    <xf numFmtId="0" fontId="5" fillId="0" borderId="0" xfId="0" applyNumberFormat="1" applyFont="1" applyFill="1" applyBorder="1" applyAlignment="1" applyProtection="1">
      <alignment vertical="center"/>
    </xf>
    <xf numFmtId="0" fontId="17" fillId="0" borderId="0" xfId="0" applyFont="1" applyFill="1" applyBorder="1" applyAlignment="1" applyProtection="1">
      <alignment horizontal="center" vertical="center" justifyLastLine="1"/>
    </xf>
    <xf numFmtId="0" fontId="14" fillId="0" borderId="0" xfId="0" applyFont="1" applyFill="1" applyAlignment="1" applyProtection="1">
      <alignment vertical="center" justifyLastLine="1"/>
    </xf>
    <xf numFmtId="0" fontId="16" fillId="0" borderId="0" xfId="0" applyFont="1" applyFill="1" applyBorder="1" applyAlignment="1" applyProtection="1">
      <alignment horizontal="center" vertical="center"/>
    </xf>
    <xf numFmtId="0" fontId="16" fillId="0" borderId="0" xfId="0"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wrapText="1"/>
    </xf>
    <xf numFmtId="0" fontId="27" fillId="0" borderId="0" xfId="0" applyFont="1">
      <alignment vertical="center"/>
    </xf>
    <xf numFmtId="0" fontId="27" fillId="0" borderId="0" xfId="0" applyFont="1" applyAlignment="1">
      <alignment vertical="top"/>
    </xf>
    <xf numFmtId="0" fontId="27" fillId="0" borderId="0" xfId="0" applyFont="1" applyAlignment="1">
      <alignment vertical="center"/>
    </xf>
    <xf numFmtId="0" fontId="30" fillId="0" borderId="0" xfId="0" applyFont="1" applyBorder="1" applyAlignment="1">
      <alignment horizontal="distributed" vertical="center"/>
    </xf>
    <xf numFmtId="0" fontId="30" fillId="0" borderId="9" xfId="0" applyFont="1" applyBorder="1" applyAlignment="1">
      <alignment horizontal="distributed" vertical="center"/>
    </xf>
    <xf numFmtId="0" fontId="31" fillId="0" borderId="0" xfId="0" applyFont="1" applyBorder="1" applyAlignment="1">
      <alignment horizontal="center" vertical="center"/>
    </xf>
    <xf numFmtId="0" fontId="27" fillId="0" borderId="0" xfId="0" applyFont="1" applyBorder="1" applyAlignment="1">
      <alignment vertical="center"/>
    </xf>
    <xf numFmtId="0" fontId="29" fillId="0" borderId="10" xfId="0" applyFont="1" applyBorder="1" applyAlignment="1">
      <alignment horizontal="center" vertical="center"/>
    </xf>
    <xf numFmtId="0" fontId="30" fillId="0" borderId="0" xfId="0" applyFont="1">
      <alignment vertical="center"/>
    </xf>
    <xf numFmtId="0" fontId="30" fillId="0" borderId="0" xfId="0" applyFont="1" applyBorder="1">
      <alignment vertical="center"/>
    </xf>
    <xf numFmtId="0" fontId="32" fillId="0" borderId="0" xfId="0" applyFont="1" applyAlignment="1"/>
    <xf numFmtId="0" fontId="27" fillId="0" borderId="0" xfId="0" applyFont="1" applyBorder="1">
      <alignment vertical="center"/>
    </xf>
    <xf numFmtId="0" fontId="33" fillId="0" borderId="0" xfId="0" applyFont="1" applyFill="1" applyBorder="1" applyAlignment="1">
      <alignment horizontal="right" vertical="center"/>
    </xf>
    <xf numFmtId="0" fontId="34" fillId="0" borderId="0" xfId="0" applyFont="1" applyAlignment="1">
      <alignment vertical="center" shrinkToFit="1"/>
    </xf>
    <xf numFmtId="0" fontId="29" fillId="0" borderId="0" xfId="0" applyFont="1">
      <alignment vertical="center"/>
    </xf>
    <xf numFmtId="0" fontId="27" fillId="0" borderId="0" xfId="0" applyFont="1" applyBorder="1" applyAlignment="1">
      <alignment horizontal="right" vertical="center"/>
    </xf>
    <xf numFmtId="3" fontId="28" fillId="0" borderId="5" xfId="0" applyNumberFormat="1" applyFont="1" applyBorder="1" applyAlignment="1">
      <alignment horizontal="right" vertical="center"/>
    </xf>
    <xf numFmtId="0" fontId="27" fillId="0" borderId="5" xfId="0" applyFont="1" applyBorder="1" applyAlignment="1">
      <alignment horizontal="right" vertical="center"/>
    </xf>
    <xf numFmtId="3" fontId="31" fillId="0" borderId="5" xfId="0" applyNumberFormat="1" applyFont="1" applyBorder="1" applyAlignment="1">
      <alignment vertical="center"/>
    </xf>
    <xf numFmtId="0" fontId="31" fillId="4" borderId="76" xfId="0" applyFont="1" applyFill="1" applyBorder="1" applyAlignment="1" applyProtection="1">
      <alignment horizontal="center" vertical="center"/>
      <protection locked="0"/>
    </xf>
    <xf numFmtId="0" fontId="27" fillId="0" borderId="44" xfId="0" applyFont="1" applyBorder="1">
      <alignment vertical="center"/>
    </xf>
    <xf numFmtId="0" fontId="27" fillId="0" borderId="45" xfId="0" applyFont="1" applyBorder="1">
      <alignment vertical="center"/>
    </xf>
    <xf numFmtId="0" fontId="27" fillId="0" borderId="46" xfId="0" applyFont="1" applyBorder="1">
      <alignment vertical="center"/>
    </xf>
    <xf numFmtId="0" fontId="27" fillId="0" borderId="48" xfId="0" applyFont="1" applyBorder="1">
      <alignment vertical="center"/>
    </xf>
    <xf numFmtId="0" fontId="27" fillId="0" borderId="50" xfId="0" applyFont="1" applyBorder="1" applyAlignment="1">
      <alignment horizontal="right" vertical="center"/>
    </xf>
    <xf numFmtId="0" fontId="27" fillId="0" borderId="50" xfId="0" applyFont="1" applyBorder="1">
      <alignment vertical="center"/>
    </xf>
    <xf numFmtId="0" fontId="27" fillId="0" borderId="51" xfId="0" applyFont="1" applyBorder="1">
      <alignment vertical="center"/>
    </xf>
    <xf numFmtId="0" fontId="27" fillId="0" borderId="52" xfId="0" applyFont="1" applyBorder="1">
      <alignment vertical="center"/>
    </xf>
    <xf numFmtId="0" fontId="27" fillId="0" borderId="52" xfId="0" applyFont="1" applyBorder="1" applyAlignment="1">
      <alignment horizontal="right" vertical="center"/>
    </xf>
    <xf numFmtId="0" fontId="27" fillId="0" borderId="69" xfId="0" applyFont="1" applyBorder="1">
      <alignment vertical="center"/>
    </xf>
    <xf numFmtId="0" fontId="35" fillId="0" borderId="0" xfId="0" applyFont="1" applyBorder="1" applyAlignment="1">
      <alignment vertical="top"/>
    </xf>
    <xf numFmtId="0" fontId="35" fillId="0" borderId="0" xfId="0" applyFont="1" applyBorder="1">
      <alignment vertical="center"/>
    </xf>
    <xf numFmtId="0" fontId="31" fillId="0" borderId="54" xfId="0" applyFont="1" applyBorder="1">
      <alignment vertical="center"/>
    </xf>
    <xf numFmtId="0" fontId="31" fillId="0" borderId="34" xfId="0" applyFont="1" applyBorder="1" applyAlignment="1">
      <alignment horizontal="center" vertical="center"/>
    </xf>
    <xf numFmtId="0" fontId="31" fillId="0" borderId="34" xfId="0" applyFont="1" applyBorder="1">
      <alignment vertical="center"/>
    </xf>
    <xf numFmtId="0" fontId="31" fillId="0" borderId="53" xfId="0" applyFont="1" applyBorder="1">
      <alignment vertical="center"/>
    </xf>
    <xf numFmtId="0" fontId="31" fillId="0" borderId="43" xfId="0" applyFont="1" applyBorder="1">
      <alignment vertical="center"/>
    </xf>
    <xf numFmtId="0" fontId="31" fillId="0" borderId="2" xfId="0" applyFont="1" applyBorder="1" applyAlignment="1" applyProtection="1">
      <alignment horizontal="right" vertical="center"/>
      <protection locked="0"/>
    </xf>
    <xf numFmtId="0" fontId="31" fillId="0" borderId="2" xfId="0" applyFont="1" applyBorder="1" applyAlignment="1">
      <alignment horizontal="left" vertical="center" indent="1"/>
    </xf>
    <xf numFmtId="0" fontId="31" fillId="0" borderId="22" xfId="0" applyFont="1" applyBorder="1">
      <alignment vertical="center"/>
    </xf>
    <xf numFmtId="0" fontId="31" fillId="0" borderId="2" xfId="0" applyFont="1" applyBorder="1" applyAlignment="1">
      <alignment horizontal="right" vertical="center"/>
    </xf>
    <xf numFmtId="0" fontId="31" fillId="0" borderId="77" xfId="0" applyFont="1" applyBorder="1">
      <alignment vertical="center"/>
    </xf>
    <xf numFmtId="0" fontId="31" fillId="0" borderId="27" xfId="0" applyFont="1" applyBorder="1" applyAlignment="1" applyProtection="1">
      <alignment horizontal="right" vertical="center"/>
      <protection locked="0"/>
    </xf>
    <xf numFmtId="0" fontId="31" fillId="0" borderId="27" xfId="0" applyFont="1" applyBorder="1">
      <alignment vertical="center"/>
    </xf>
    <xf numFmtId="0" fontId="31" fillId="0" borderId="28" xfId="0" applyFont="1" applyBorder="1">
      <alignment vertical="center"/>
    </xf>
    <xf numFmtId="0" fontId="0" fillId="0" borderId="5" xfId="0" applyBorder="1">
      <alignment vertical="center"/>
    </xf>
    <xf numFmtId="0" fontId="0" fillId="6" borderId="5" xfId="0" applyFill="1" applyBorder="1">
      <alignment vertical="center"/>
    </xf>
    <xf numFmtId="0" fontId="0" fillId="0" borderId="5" xfId="0" applyFill="1" applyBorder="1">
      <alignment vertical="center"/>
    </xf>
    <xf numFmtId="0" fontId="0" fillId="0" borderId="78" xfId="0" applyFill="1" applyBorder="1" applyAlignment="1">
      <alignment horizontal="center" vertical="center"/>
    </xf>
    <xf numFmtId="0" fontId="0" fillId="0" borderId="78" xfId="0" applyBorder="1">
      <alignment vertical="center"/>
    </xf>
    <xf numFmtId="0" fontId="0" fillId="0" borderId="5" xfId="0" applyBorder="1" applyAlignment="1">
      <alignment horizontal="center" vertical="center" shrinkToFit="1"/>
    </xf>
    <xf numFmtId="0" fontId="0" fillId="0" borderId="5" xfId="0" applyFill="1" applyBorder="1" applyAlignment="1">
      <alignment horizontal="center" vertical="center" shrinkToFit="1"/>
    </xf>
    <xf numFmtId="0" fontId="0" fillId="0" borderId="5" xfId="0" applyBorder="1" applyAlignment="1">
      <alignment vertical="center" shrinkToFit="1"/>
    </xf>
    <xf numFmtId="0" fontId="3" fillId="0" borderId="0" xfId="9" applyFill="1" applyAlignment="1" applyProtection="1">
      <alignment horizontal="center" vertical="center" shrinkToFit="1"/>
    </xf>
    <xf numFmtId="0" fontId="3" fillId="0" borderId="80" xfId="9" applyFill="1" applyBorder="1" applyAlignment="1" applyProtection="1">
      <alignment horizontal="center" vertical="center" shrinkToFit="1"/>
    </xf>
    <xf numFmtId="0" fontId="6" fillId="6" borderId="85" xfId="9" applyFont="1" applyFill="1" applyBorder="1" applyAlignment="1" applyProtection="1">
      <alignment horizontal="center" vertical="center" shrinkToFit="1"/>
    </xf>
    <xf numFmtId="0" fontId="6" fillId="6" borderId="19" xfId="9" applyFont="1" applyFill="1" applyBorder="1" applyAlignment="1" applyProtection="1">
      <alignment horizontal="center" vertical="center" shrinkToFit="1"/>
    </xf>
    <xf numFmtId="0" fontId="6" fillId="6" borderId="87" xfId="9" applyFont="1" applyFill="1" applyBorder="1" applyAlignment="1" applyProtection="1">
      <alignment horizontal="center" vertical="center" shrinkToFit="1"/>
    </xf>
    <xf numFmtId="0" fontId="6" fillId="0" borderId="0" xfId="9" applyFont="1" applyFill="1" applyBorder="1" applyAlignment="1" applyProtection="1">
      <alignment horizontal="center" vertical="center" shrinkToFit="1"/>
    </xf>
    <xf numFmtId="0" fontId="6" fillId="0" borderId="0" xfId="9" applyFont="1" applyFill="1" applyBorder="1" applyAlignment="1" applyProtection="1">
      <alignment horizontal="center" vertical="center" textRotation="255" shrinkToFit="1"/>
    </xf>
    <xf numFmtId="49" fontId="6" fillId="0" borderId="0" xfId="9" applyNumberFormat="1" applyFont="1" applyFill="1" applyBorder="1" applyAlignment="1" applyProtection="1">
      <alignment horizontal="center" vertical="center" shrinkToFit="1"/>
    </xf>
    <xf numFmtId="182" fontId="6" fillId="0" borderId="0" xfId="9" applyNumberFormat="1" applyFont="1" applyFill="1" applyBorder="1" applyAlignment="1" applyProtection="1">
      <alignment horizontal="center" vertical="center" shrinkToFit="1"/>
    </xf>
    <xf numFmtId="183" fontId="6" fillId="0" borderId="0" xfId="9" applyNumberFormat="1" applyFont="1" applyFill="1" applyBorder="1" applyAlignment="1" applyProtection="1">
      <alignment horizontal="center" vertical="center" shrinkToFit="1"/>
    </xf>
    <xf numFmtId="0" fontId="6" fillId="0" borderId="83" xfId="9" applyFont="1" applyFill="1" applyBorder="1" applyAlignment="1" applyProtection="1">
      <alignment horizontal="center" vertical="center" shrinkToFit="1"/>
      <protection locked="0"/>
    </xf>
    <xf numFmtId="0" fontId="6" fillId="0" borderId="86" xfId="9" applyFont="1" applyFill="1" applyBorder="1" applyAlignment="1" applyProtection="1">
      <alignment horizontal="center" vertical="center" shrinkToFit="1"/>
      <protection locked="0"/>
    </xf>
    <xf numFmtId="49" fontId="6" fillId="0" borderId="19" xfId="9" applyNumberFormat="1" applyFont="1" applyFill="1" applyBorder="1" applyAlignment="1" applyProtection="1">
      <alignment horizontal="center" vertical="center" shrinkToFit="1"/>
      <protection locked="0"/>
    </xf>
    <xf numFmtId="182" fontId="6" fillId="0" borderId="19" xfId="9" applyNumberFormat="1" applyFont="1" applyFill="1" applyBorder="1" applyAlignment="1" applyProtection="1">
      <alignment horizontal="center" vertical="center" shrinkToFit="1"/>
      <protection locked="0"/>
    </xf>
    <xf numFmtId="49" fontId="6" fillId="0" borderId="25" xfId="9" applyNumberFormat="1" applyFont="1" applyFill="1" applyBorder="1" applyAlignment="1" applyProtection="1">
      <alignment horizontal="center" vertical="center" shrinkToFit="1"/>
      <protection locked="0"/>
    </xf>
    <xf numFmtId="182" fontId="6" fillId="0" borderId="25" xfId="9" applyNumberFormat="1" applyFont="1" applyFill="1" applyBorder="1" applyAlignment="1" applyProtection="1">
      <alignment horizontal="center" vertical="center" shrinkToFit="1"/>
      <protection locked="0"/>
    </xf>
    <xf numFmtId="0" fontId="6" fillId="0" borderId="21" xfId="9" applyFont="1" applyFill="1" applyBorder="1" applyAlignment="1" applyProtection="1">
      <alignment horizontal="center" vertical="center" shrinkToFit="1"/>
      <protection locked="0"/>
    </xf>
    <xf numFmtId="0" fontId="6" fillId="0" borderId="24" xfId="9" applyFont="1" applyFill="1" applyBorder="1" applyAlignment="1" applyProtection="1">
      <alignment horizontal="center" vertical="center" shrinkToFit="1"/>
      <protection locked="0"/>
    </xf>
    <xf numFmtId="0" fontId="3" fillId="0" borderId="0" xfId="9" applyFill="1" applyBorder="1" applyAlignment="1" applyProtection="1">
      <alignment horizontal="center" vertical="center" shrinkToFit="1"/>
    </xf>
    <xf numFmtId="0" fontId="6" fillId="6" borderId="5" xfId="9" applyFont="1" applyFill="1" applyBorder="1" applyAlignment="1" applyProtection="1">
      <alignment horizontal="center" vertical="center" shrinkToFit="1"/>
    </xf>
    <xf numFmtId="0" fontId="6" fillId="6" borderId="25" xfId="9" applyFont="1" applyFill="1" applyBorder="1" applyAlignment="1" applyProtection="1">
      <alignment horizontal="center" vertical="center" shrinkToFit="1"/>
    </xf>
    <xf numFmtId="0" fontId="6" fillId="0" borderId="68" xfId="9" applyFont="1" applyFill="1" applyBorder="1" applyAlignment="1" applyProtection="1">
      <alignment horizontal="center" vertical="center" shrinkToFit="1"/>
      <protection locked="0"/>
    </xf>
    <xf numFmtId="0" fontId="6" fillId="0" borderId="83" xfId="9" applyFont="1" applyFill="1" applyBorder="1" applyAlignment="1" applyProtection="1">
      <alignment horizontal="center" vertical="center" shrinkToFit="1"/>
    </xf>
    <xf numFmtId="0" fontId="6" fillId="0" borderId="85" xfId="9" applyFont="1" applyFill="1" applyBorder="1" applyAlignment="1" applyProtection="1">
      <alignment horizontal="center" vertical="center" shrinkToFit="1"/>
    </xf>
    <xf numFmtId="0" fontId="6" fillId="0" borderId="19" xfId="9" applyFont="1" applyFill="1" applyBorder="1" applyAlignment="1" applyProtection="1">
      <alignment horizontal="center" vertical="center" shrinkToFit="1"/>
    </xf>
    <xf numFmtId="0" fontId="6" fillId="0" borderId="5" xfId="9" applyFont="1" applyFill="1" applyBorder="1" applyAlignment="1" applyProtection="1">
      <alignment horizontal="center" vertical="center" shrinkToFit="1"/>
    </xf>
    <xf numFmtId="0" fontId="6" fillId="0" borderId="25" xfId="9" applyFont="1" applyFill="1" applyBorder="1" applyAlignment="1" applyProtection="1">
      <alignment horizontal="center" vertical="center" shrinkToFit="1"/>
    </xf>
    <xf numFmtId="0" fontId="6" fillId="0" borderId="87" xfId="9" applyFont="1" applyFill="1" applyBorder="1" applyAlignment="1" applyProtection="1">
      <alignment horizontal="center" vertical="center" shrinkToFit="1"/>
    </xf>
    <xf numFmtId="0" fontId="6" fillId="6" borderId="68" xfId="9" applyFont="1" applyFill="1" applyBorder="1" applyAlignment="1" applyProtection="1">
      <alignment horizontal="center" vertical="center" shrinkToFit="1"/>
    </xf>
    <xf numFmtId="0" fontId="6" fillId="6" borderId="86" xfId="9" applyFont="1" applyFill="1" applyBorder="1" applyAlignment="1" applyProtection="1">
      <alignment horizontal="center" vertical="center" shrinkToFit="1"/>
    </xf>
    <xf numFmtId="49" fontId="6" fillId="6" borderId="19" xfId="9" applyNumberFormat="1" applyFont="1" applyFill="1" applyBorder="1" applyAlignment="1" applyProtection="1">
      <alignment horizontal="center" vertical="center" shrinkToFit="1"/>
    </xf>
    <xf numFmtId="182" fontId="6" fillId="6" borderId="19" xfId="9" applyNumberFormat="1" applyFont="1" applyFill="1" applyBorder="1" applyAlignment="1" applyProtection="1">
      <alignment horizontal="center" vertical="center" shrinkToFit="1"/>
    </xf>
    <xf numFmtId="49" fontId="6" fillId="6" borderId="25" xfId="9" applyNumberFormat="1" applyFont="1" applyFill="1" applyBorder="1" applyAlignment="1" applyProtection="1">
      <alignment horizontal="center" vertical="center" shrinkToFit="1"/>
    </xf>
    <xf numFmtId="182" fontId="6" fillId="6" borderId="25" xfId="9" applyNumberFormat="1" applyFont="1" applyFill="1" applyBorder="1" applyAlignment="1" applyProtection="1">
      <alignment horizontal="center" vertical="center" shrinkToFit="1"/>
    </xf>
    <xf numFmtId="0" fontId="6" fillId="6" borderId="21" xfId="9" applyFont="1" applyFill="1" applyBorder="1" applyAlignment="1" applyProtection="1">
      <alignment horizontal="center" vertical="center" shrinkToFit="1"/>
    </xf>
    <xf numFmtId="0" fontId="6" fillId="6" borderId="24" xfId="9" applyFont="1" applyFill="1" applyBorder="1" applyAlignment="1" applyProtection="1">
      <alignment horizontal="center" vertical="center" shrinkToFit="1"/>
    </xf>
    <xf numFmtId="0" fontId="5" fillId="0" borderId="5" xfId="0" applyNumberFormat="1" applyFont="1" applyFill="1" applyBorder="1" applyAlignment="1" applyProtection="1">
      <alignment horizontal="center" vertical="center" shrinkToFit="1"/>
      <protection locked="0"/>
    </xf>
    <xf numFmtId="0" fontId="5" fillId="0" borderId="4" xfId="0" applyFont="1" applyBorder="1" applyAlignment="1" applyProtection="1">
      <alignment horizontal="left" vertical="center"/>
    </xf>
    <xf numFmtId="38" fontId="19" fillId="7" borderId="62" xfId="7" applyFont="1" applyFill="1" applyBorder="1" applyAlignment="1" applyProtection="1">
      <alignment horizontal="center" vertical="center" shrinkToFit="1"/>
    </xf>
    <xf numFmtId="38" fontId="19" fillId="7" borderId="63" xfId="7" applyFont="1" applyFill="1" applyBorder="1" applyAlignment="1" applyProtection="1">
      <alignment horizontal="center" vertical="center" shrinkToFit="1"/>
    </xf>
    <xf numFmtId="0" fontId="5" fillId="5" borderId="5" xfId="0" applyFont="1" applyFill="1" applyBorder="1" applyAlignment="1" applyProtection="1">
      <alignment horizontal="center" vertical="center" shrinkToFit="1"/>
    </xf>
    <xf numFmtId="0" fontId="8" fillId="0" borderId="0" xfId="0" applyFont="1" applyBorder="1" applyAlignment="1" applyProtection="1">
      <alignment horizontal="left"/>
    </xf>
    <xf numFmtId="0" fontId="0" fillId="0" borderId="0" xfId="0" applyFont="1" applyBorder="1" applyAlignment="1" applyProtection="1">
      <alignment horizontal="center" vertical="center"/>
    </xf>
    <xf numFmtId="0" fontId="5" fillId="5" borderId="6" xfId="0" applyFont="1" applyFill="1" applyBorder="1" applyAlignment="1" applyProtection="1">
      <alignment horizontal="center" vertical="center" shrinkToFit="1"/>
    </xf>
    <xf numFmtId="0" fontId="5" fillId="5" borderId="10" xfId="0" applyFont="1" applyFill="1" applyBorder="1" applyAlignment="1" applyProtection="1">
      <alignment horizontal="center" vertical="center" shrinkToFit="1"/>
    </xf>
    <xf numFmtId="0" fontId="4" fillId="5" borderId="5" xfId="0" applyFont="1" applyFill="1" applyBorder="1" applyAlignment="1" applyProtection="1">
      <alignment horizontal="center" vertical="center" shrinkToFit="1"/>
    </xf>
    <xf numFmtId="38" fontId="24" fillId="7" borderId="71" xfId="7" applyFont="1" applyFill="1" applyBorder="1" applyAlignment="1" applyProtection="1">
      <alignment horizontal="right" vertical="center" wrapText="1"/>
    </xf>
    <xf numFmtId="38" fontId="24" fillId="7" borderId="2" xfId="7" applyFont="1" applyFill="1" applyBorder="1" applyAlignment="1" applyProtection="1">
      <alignment horizontal="right" vertical="center" wrapText="1"/>
    </xf>
    <xf numFmtId="38" fontId="24" fillId="7" borderId="10" xfId="7" applyFont="1" applyFill="1" applyBorder="1" applyAlignment="1" applyProtection="1">
      <alignment horizontal="right" vertical="center" wrapText="1"/>
    </xf>
    <xf numFmtId="38" fontId="5" fillId="0" borderId="5" xfId="7" applyFont="1" applyBorder="1" applyAlignment="1" applyProtection="1">
      <alignment wrapText="1"/>
    </xf>
    <xf numFmtId="181" fontId="5" fillId="0" borderId="5" xfId="7" applyNumberFormat="1" applyFont="1" applyBorder="1" applyAlignment="1" applyProtection="1">
      <alignment horizontal="center" wrapText="1"/>
    </xf>
    <xf numFmtId="38" fontId="5" fillId="0" borderId="5" xfId="7" applyFont="1" applyBorder="1" applyAlignment="1" applyProtection="1">
      <alignment horizontal="right" wrapText="1"/>
    </xf>
    <xf numFmtId="0" fontId="5" fillId="0" borderId="5" xfId="0" applyNumberFormat="1" applyFont="1" applyFill="1" applyBorder="1" applyAlignment="1" applyProtection="1">
      <alignment horizontal="center" vertical="center" shrinkToFit="1"/>
      <protection locked="0"/>
    </xf>
    <xf numFmtId="38" fontId="5" fillId="0" borderId="60" xfId="7" applyFont="1" applyBorder="1" applyAlignment="1" applyProtection="1">
      <alignment horizontal="right" vertical="center" shrinkToFit="1"/>
    </xf>
    <xf numFmtId="38" fontId="5" fillId="0" borderId="61" xfId="7" applyFont="1" applyBorder="1" applyAlignment="1" applyProtection="1">
      <alignment horizontal="right" vertical="center" shrinkToFit="1"/>
    </xf>
    <xf numFmtId="38" fontId="5" fillId="0" borderId="5" xfId="7" applyFont="1" applyBorder="1" applyAlignment="1" applyProtection="1">
      <alignment horizontal="right" vertical="center" shrinkToFit="1"/>
    </xf>
    <xf numFmtId="38" fontId="5" fillId="0" borderId="7" xfId="7" applyFont="1" applyBorder="1" applyAlignment="1" applyProtection="1">
      <alignment horizontal="right" vertical="center" shrinkToFit="1"/>
    </xf>
    <xf numFmtId="0" fontId="22" fillId="7" borderId="62" xfId="0" applyFont="1" applyFill="1" applyBorder="1" applyAlignment="1" applyProtection="1">
      <alignment horizontal="center" vertical="center" shrinkToFit="1"/>
    </xf>
    <xf numFmtId="0" fontId="22" fillId="7" borderId="88" xfId="0" applyFont="1" applyFill="1" applyBorder="1" applyAlignment="1" applyProtection="1">
      <alignment horizontal="center" vertical="center" shrinkToFit="1"/>
    </xf>
    <xf numFmtId="0" fontId="22" fillId="7" borderId="63" xfId="0" applyFont="1" applyFill="1" applyBorder="1" applyAlignment="1" applyProtection="1">
      <alignment horizontal="center" vertical="center" shrinkToFit="1"/>
    </xf>
    <xf numFmtId="38" fontId="5" fillId="0" borderId="5" xfId="7" applyFont="1" applyBorder="1" applyAlignment="1" applyProtection="1">
      <alignment horizontal="center" vertical="center" shrinkToFit="1"/>
    </xf>
    <xf numFmtId="0" fontId="17" fillId="7" borderId="29" xfId="0" applyFont="1" applyFill="1" applyBorder="1" applyAlignment="1" applyProtection="1">
      <alignment horizontal="center" vertical="center" shrinkToFit="1"/>
    </xf>
    <xf numFmtId="0" fontId="17" fillId="7" borderId="57" xfId="0" applyFont="1" applyFill="1" applyBorder="1" applyAlignment="1" applyProtection="1">
      <alignment horizontal="center" vertical="center" shrinkToFit="1"/>
    </xf>
    <xf numFmtId="0" fontId="17" fillId="7" borderId="30" xfId="0" applyFont="1" applyFill="1" applyBorder="1" applyAlignment="1" applyProtection="1">
      <alignment horizontal="center" vertical="center" shrinkToFit="1"/>
    </xf>
    <xf numFmtId="0" fontId="23" fillId="7" borderId="38" xfId="0" applyFont="1" applyFill="1" applyBorder="1" applyAlignment="1" applyProtection="1">
      <alignment horizontal="center" vertical="center"/>
    </xf>
    <xf numFmtId="0" fontId="23" fillId="7" borderId="58" xfId="0" applyFont="1" applyFill="1" applyBorder="1" applyAlignment="1" applyProtection="1">
      <alignment horizontal="center" vertical="center"/>
    </xf>
    <xf numFmtId="0" fontId="23" fillId="7" borderId="33" xfId="0" applyFont="1" applyFill="1" applyBorder="1" applyAlignment="1" applyProtection="1">
      <alignment horizontal="center" vertical="center"/>
    </xf>
    <xf numFmtId="179" fontId="14" fillId="0" borderId="30" xfId="0" applyNumberFormat="1" applyFont="1" applyBorder="1" applyAlignment="1" applyProtection="1">
      <alignment horizontal="center" vertical="center"/>
      <protection locked="0"/>
    </xf>
    <xf numFmtId="179" fontId="14" fillId="0" borderId="39" xfId="0" applyNumberFormat="1" applyFont="1" applyBorder="1" applyAlignment="1" applyProtection="1">
      <alignment horizontal="center" vertical="center"/>
      <protection locked="0"/>
    </xf>
    <xf numFmtId="0" fontId="23" fillId="7" borderId="38" xfId="0" applyFont="1" applyFill="1" applyBorder="1" applyAlignment="1" applyProtection="1">
      <alignment horizontal="center" vertical="center" shrinkToFit="1"/>
    </xf>
    <xf numFmtId="0" fontId="23" fillId="7" borderId="33" xfId="0" applyFont="1" applyFill="1" applyBorder="1" applyAlignment="1" applyProtection="1">
      <alignment horizontal="center" vertical="center" shrinkToFit="1"/>
    </xf>
    <xf numFmtId="0" fontId="23" fillId="7" borderId="35" xfId="0" applyFont="1" applyFill="1" applyBorder="1" applyAlignment="1" applyProtection="1">
      <alignment horizontal="center" vertical="center" shrinkToFit="1"/>
    </xf>
    <xf numFmtId="0" fontId="23" fillId="7" borderId="36" xfId="0" applyFont="1" applyFill="1" applyBorder="1" applyAlignment="1" applyProtection="1">
      <alignment horizontal="center" vertical="center" shrinkToFit="1"/>
    </xf>
    <xf numFmtId="0" fontId="18" fillId="0" borderId="31" xfId="0" applyFont="1" applyBorder="1" applyAlignment="1" applyProtection="1">
      <alignment horizontal="center" vertical="center" justifyLastLine="1"/>
    </xf>
    <xf numFmtId="0" fontId="18" fillId="0" borderId="1" xfId="0" applyFont="1" applyBorder="1" applyAlignment="1" applyProtection="1">
      <alignment horizontal="center" vertical="center" justifyLastLine="1"/>
    </xf>
    <xf numFmtId="0" fontId="20" fillId="0" borderId="59" xfId="0" applyFont="1" applyBorder="1" applyAlignment="1" applyProtection="1">
      <alignment horizontal="center" vertical="center"/>
      <protection locked="0"/>
    </xf>
    <xf numFmtId="0" fontId="20" fillId="0" borderId="41" xfId="0" applyFont="1" applyBorder="1" applyAlignment="1" applyProtection="1">
      <alignment horizontal="center" vertical="center"/>
      <protection locked="0"/>
    </xf>
    <xf numFmtId="0" fontId="20" fillId="0" borderId="68" xfId="0" applyFont="1" applyBorder="1" applyAlignment="1" applyProtection="1">
      <alignment horizontal="center" vertical="center"/>
      <protection locked="0"/>
    </xf>
    <xf numFmtId="0" fontId="20" fillId="0" borderId="41" xfId="0" applyFont="1" applyFill="1" applyBorder="1" applyAlignment="1" applyProtection="1">
      <alignment horizontal="center" vertical="center" shrinkToFit="1"/>
      <protection locked="0"/>
    </xf>
    <xf numFmtId="0" fontId="20" fillId="0" borderId="67" xfId="0" applyFont="1" applyFill="1" applyBorder="1" applyAlignment="1" applyProtection="1">
      <alignment horizontal="center" vertical="center" shrinkToFit="1"/>
      <protection locked="0"/>
    </xf>
    <xf numFmtId="0" fontId="17" fillId="7" borderId="1" xfId="0" applyFont="1" applyFill="1" applyBorder="1" applyAlignment="1" applyProtection="1">
      <alignment horizontal="center" vertical="center" justifyLastLine="1"/>
    </xf>
    <xf numFmtId="0" fontId="17" fillId="7" borderId="32" xfId="0" applyFont="1" applyFill="1" applyBorder="1" applyAlignment="1" applyProtection="1">
      <alignment horizontal="center" vertical="center" justifyLastLine="1"/>
    </xf>
    <xf numFmtId="0" fontId="16" fillId="0" borderId="30" xfId="0" applyFont="1" applyBorder="1" applyAlignment="1" applyProtection="1">
      <alignment horizontal="center" vertical="center"/>
      <protection locked="0"/>
    </xf>
    <xf numFmtId="0" fontId="16" fillId="0" borderId="31" xfId="0" applyFont="1" applyBorder="1" applyAlignment="1" applyProtection="1">
      <alignment horizontal="center" vertical="center"/>
      <protection locked="0"/>
    </xf>
    <xf numFmtId="0" fontId="23" fillId="7" borderId="65" xfId="0" applyFont="1" applyFill="1" applyBorder="1" applyAlignment="1" applyProtection="1">
      <alignment horizontal="center" vertical="center" shrinkToFit="1"/>
    </xf>
    <xf numFmtId="0" fontId="23" fillId="7" borderId="66" xfId="0" applyFont="1" applyFill="1" applyBorder="1" applyAlignment="1" applyProtection="1">
      <alignment horizontal="center" vertical="center" shrinkToFit="1"/>
    </xf>
    <xf numFmtId="0" fontId="23" fillId="7" borderId="55" xfId="0" applyFont="1" applyFill="1" applyBorder="1" applyAlignment="1" applyProtection="1">
      <alignment horizontal="center" vertical="center" shrinkToFit="1"/>
    </xf>
    <xf numFmtId="0" fontId="23" fillId="7" borderId="56" xfId="0" applyFont="1" applyFill="1" applyBorder="1" applyAlignment="1" applyProtection="1">
      <alignment horizontal="center" vertical="center" shrinkToFit="1"/>
    </xf>
    <xf numFmtId="0" fontId="16" fillId="0" borderId="36" xfId="0" applyFont="1" applyBorder="1" applyAlignment="1" applyProtection="1">
      <alignment horizontal="center" vertical="center"/>
      <protection locked="0"/>
    </xf>
    <xf numFmtId="0" fontId="16" fillId="0" borderId="49" xfId="0" applyFont="1" applyBorder="1" applyAlignment="1" applyProtection="1">
      <alignment horizontal="center" vertical="center"/>
      <protection locked="0"/>
    </xf>
    <xf numFmtId="0" fontId="23" fillId="7" borderId="35" xfId="0" applyFont="1" applyFill="1" applyBorder="1" applyAlignment="1" applyProtection="1">
      <alignment horizontal="center" vertical="center"/>
    </xf>
    <xf numFmtId="0" fontId="23" fillId="7" borderId="47" xfId="0" applyFont="1" applyFill="1" applyBorder="1" applyAlignment="1" applyProtection="1">
      <alignment horizontal="center" vertical="center"/>
    </xf>
    <xf numFmtId="0" fontId="23" fillId="7" borderId="36" xfId="0" applyFont="1" applyFill="1" applyBorder="1" applyAlignment="1" applyProtection="1">
      <alignment horizontal="center" vertical="center"/>
    </xf>
    <xf numFmtId="179" fontId="14" fillId="0" borderId="36" xfId="0" applyNumberFormat="1" applyFont="1" applyBorder="1" applyAlignment="1" applyProtection="1">
      <alignment horizontal="center" vertical="center"/>
      <protection locked="0"/>
    </xf>
    <xf numFmtId="179" fontId="14" fillId="0" borderId="37" xfId="0" applyNumberFormat="1" applyFont="1" applyBorder="1" applyAlignment="1" applyProtection="1">
      <alignment horizontal="center" vertical="center"/>
      <protection locked="0"/>
    </xf>
    <xf numFmtId="0" fontId="23" fillId="7" borderId="40" xfId="0" applyFont="1" applyFill="1" applyBorder="1" applyAlignment="1" applyProtection="1">
      <alignment horizontal="center" vertical="center"/>
    </xf>
    <xf numFmtId="0" fontId="23" fillId="7" borderId="59" xfId="0" applyFont="1" applyFill="1" applyBorder="1" applyAlignment="1" applyProtection="1">
      <alignment horizontal="center" vertical="center"/>
    </xf>
    <xf numFmtId="0" fontId="23" fillId="7" borderId="41" xfId="0" applyFont="1" applyFill="1" applyBorder="1" applyAlignment="1" applyProtection="1">
      <alignment horizontal="center" vertical="center"/>
    </xf>
    <xf numFmtId="0" fontId="5" fillId="5" borderId="7" xfId="0" applyFont="1" applyFill="1" applyBorder="1" applyAlignment="1" applyProtection="1">
      <alignment horizontal="center" vertical="center" shrinkToFit="1"/>
    </xf>
    <xf numFmtId="0" fontId="5" fillId="5" borderId="17" xfId="0" applyFont="1" applyFill="1" applyBorder="1" applyAlignment="1" applyProtection="1">
      <alignment horizontal="center" vertical="center" shrinkToFit="1"/>
    </xf>
    <xf numFmtId="0" fontId="5" fillId="5" borderId="8" xfId="0" applyFont="1" applyFill="1" applyBorder="1" applyAlignment="1" applyProtection="1">
      <alignment horizontal="center" vertical="center" shrinkToFit="1"/>
    </xf>
    <xf numFmtId="0" fontId="21" fillId="0" borderId="4" xfId="0" applyFont="1" applyBorder="1" applyAlignment="1" applyProtection="1">
      <alignment horizontal="left"/>
    </xf>
    <xf numFmtId="0" fontId="5" fillId="5" borderId="79" xfId="0" applyFont="1" applyFill="1" applyBorder="1" applyAlignment="1" applyProtection="1">
      <alignment horizontal="center" vertical="center" wrapText="1" shrinkToFit="1"/>
    </xf>
    <xf numFmtId="0" fontId="5" fillId="5" borderId="78" xfId="0" applyFont="1" applyFill="1" applyBorder="1" applyAlignment="1" applyProtection="1">
      <alignment horizontal="center" vertical="center" shrinkToFit="1"/>
    </xf>
    <xf numFmtId="0" fontId="5" fillId="5" borderId="16" xfId="0" applyFont="1" applyFill="1" applyBorder="1" applyAlignment="1" applyProtection="1">
      <alignment horizontal="center" vertical="center" shrinkToFit="1"/>
    </xf>
    <xf numFmtId="0" fontId="5" fillId="5" borderId="14" xfId="0" applyFont="1" applyFill="1" applyBorder="1" applyAlignment="1" applyProtection="1">
      <alignment horizontal="center" vertical="center" shrinkToFit="1"/>
    </xf>
    <xf numFmtId="0" fontId="5" fillId="5" borderId="9" xfId="0" applyFont="1" applyFill="1" applyBorder="1" applyAlignment="1" applyProtection="1">
      <alignment horizontal="center" vertical="center" shrinkToFit="1"/>
    </xf>
    <xf numFmtId="0" fontId="5" fillId="5" borderId="12" xfId="0" applyFont="1" applyFill="1" applyBorder="1" applyAlignment="1" applyProtection="1">
      <alignment horizontal="center" vertical="center" shrinkToFit="1"/>
    </xf>
    <xf numFmtId="0" fontId="5" fillId="5" borderId="13" xfId="0" applyFont="1" applyFill="1" applyBorder="1" applyAlignment="1" applyProtection="1">
      <alignment horizontal="center" vertical="center" shrinkToFit="1"/>
    </xf>
    <xf numFmtId="0" fontId="5" fillId="5" borderId="4" xfId="0" applyFont="1" applyFill="1" applyBorder="1" applyAlignment="1" applyProtection="1">
      <alignment horizontal="center" vertical="center" shrinkToFit="1"/>
    </xf>
    <xf numFmtId="0" fontId="5" fillId="5" borderId="11" xfId="0" applyFont="1" applyFill="1" applyBorder="1" applyAlignment="1" applyProtection="1">
      <alignment horizontal="center" vertical="center" shrinkToFit="1"/>
    </xf>
    <xf numFmtId="38" fontId="19" fillId="7" borderId="63" xfId="7"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shrinkToFit="1"/>
    </xf>
    <xf numFmtId="0" fontId="5" fillId="0" borderId="10" xfId="0" applyNumberFormat="1" applyFont="1" applyFill="1" applyBorder="1" applyAlignment="1" applyProtection="1">
      <alignment horizontal="center" vertical="center" shrinkToFit="1"/>
    </xf>
    <xf numFmtId="0" fontId="25" fillId="7" borderId="62" xfId="0" applyFont="1" applyFill="1" applyBorder="1" applyAlignment="1" applyProtection="1">
      <alignment horizontal="center" vertical="center"/>
    </xf>
    <xf numFmtId="0" fontId="25" fillId="7" borderId="63" xfId="0" applyFont="1" applyFill="1" applyBorder="1" applyAlignment="1" applyProtection="1">
      <alignment horizontal="center" vertical="center"/>
    </xf>
    <xf numFmtId="0" fontId="22" fillId="7" borderId="63" xfId="0" applyFont="1" applyFill="1" applyBorder="1" applyAlignment="1" applyProtection="1">
      <alignment horizontal="center" wrapText="1"/>
    </xf>
    <xf numFmtId="0" fontId="22" fillId="7" borderId="64" xfId="0" applyFont="1" applyFill="1" applyBorder="1" applyAlignment="1" applyProtection="1">
      <alignment horizontal="center" wrapText="1"/>
    </xf>
    <xf numFmtId="180" fontId="5" fillId="0" borderId="5" xfId="7" applyNumberFormat="1" applyFont="1" applyBorder="1" applyAlignment="1" applyProtection="1">
      <alignment horizontal="center" wrapText="1"/>
    </xf>
    <xf numFmtId="0" fontId="16" fillId="0" borderId="41" xfId="0" applyFont="1" applyBorder="1" applyAlignment="1" applyProtection="1">
      <alignment horizontal="center" vertical="center" shrinkToFit="1"/>
      <protection locked="0"/>
    </xf>
    <xf numFmtId="0" fontId="16" fillId="0" borderId="42" xfId="0" applyFont="1" applyBorder="1" applyAlignment="1" applyProtection="1">
      <alignment horizontal="center" vertical="center" shrinkToFit="1"/>
      <protection locked="0"/>
    </xf>
    <xf numFmtId="0" fontId="23" fillId="7" borderId="40" xfId="0" applyFont="1" applyFill="1" applyBorder="1" applyAlignment="1" applyProtection="1">
      <alignment horizontal="center" vertical="center" shrinkToFit="1"/>
    </xf>
    <xf numFmtId="0" fontId="23" fillId="7" borderId="41" xfId="0" applyFont="1" applyFill="1" applyBorder="1" applyAlignment="1" applyProtection="1">
      <alignment horizontal="center" vertical="center" shrinkToFit="1"/>
    </xf>
    <xf numFmtId="0" fontId="16" fillId="0" borderId="1" xfId="0" applyFont="1" applyBorder="1" applyAlignment="1" applyProtection="1">
      <alignment horizontal="center" vertical="center"/>
      <protection locked="0"/>
    </xf>
    <xf numFmtId="0" fontId="25" fillId="7" borderId="72" xfId="0" applyFont="1" applyFill="1" applyBorder="1" applyAlignment="1" applyProtection="1">
      <alignment horizontal="center" vertical="center" shrinkToFit="1"/>
    </xf>
    <xf numFmtId="0" fontId="25" fillId="7" borderId="0" xfId="0" applyFont="1" applyFill="1" applyBorder="1" applyAlignment="1" applyProtection="1">
      <alignment horizontal="center" vertical="center" shrinkToFit="1"/>
    </xf>
    <xf numFmtId="0" fontId="0" fillId="0" borderId="15" xfId="0" applyFont="1" applyFill="1" applyBorder="1" applyAlignment="1" applyProtection="1">
      <alignment horizontal="center" vertical="center"/>
    </xf>
    <xf numFmtId="0" fontId="5" fillId="0" borderId="0" xfId="0" applyFont="1" applyBorder="1" applyAlignment="1" applyProtection="1">
      <alignment horizontal="left" vertical="center"/>
    </xf>
    <xf numFmtId="0" fontId="4" fillId="0" borderId="7" xfId="0" applyFont="1" applyFill="1" applyBorder="1" applyAlignment="1" applyProtection="1">
      <alignment horizontal="center" vertical="center" shrinkToFit="1"/>
    </xf>
    <xf numFmtId="0" fontId="4" fillId="0" borderId="10" xfId="0" applyFont="1" applyFill="1" applyBorder="1" applyAlignment="1" applyProtection="1">
      <alignment horizontal="center" vertical="center" shrinkToFit="1"/>
    </xf>
    <xf numFmtId="0" fontId="5" fillId="0" borderId="5"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shrinkToFit="1"/>
    </xf>
    <xf numFmtId="0" fontId="0" fillId="0" borderId="5" xfId="0" applyFont="1" applyFill="1" applyBorder="1" applyAlignment="1" applyProtection="1">
      <alignment horizontal="center" vertical="center"/>
    </xf>
    <xf numFmtId="0" fontId="6" fillId="6" borderId="59" xfId="9" applyFont="1" applyFill="1" applyBorder="1" applyAlignment="1" applyProtection="1">
      <alignment horizontal="center" vertical="center" shrinkToFit="1"/>
    </xf>
    <xf numFmtId="0" fontId="6" fillId="6" borderId="42" xfId="9" applyFont="1" applyFill="1" applyBorder="1" applyAlignment="1" applyProtection="1">
      <alignment horizontal="center" vertical="center" shrinkToFit="1"/>
    </xf>
    <xf numFmtId="0" fontId="6" fillId="6" borderId="82" xfId="9" applyFont="1" applyFill="1" applyBorder="1" applyAlignment="1" applyProtection="1">
      <alignment horizontal="center" vertical="center" shrinkToFit="1"/>
    </xf>
    <xf numFmtId="0" fontId="6" fillId="6" borderId="16" xfId="9" applyFont="1" applyFill="1" applyBorder="1" applyAlignment="1" applyProtection="1">
      <alignment horizontal="center" vertical="center" shrinkToFit="1"/>
    </xf>
    <xf numFmtId="49" fontId="6" fillId="0" borderId="5" xfId="9" applyNumberFormat="1" applyFont="1" applyFill="1" applyBorder="1" applyAlignment="1" applyProtection="1">
      <alignment horizontal="center" vertical="center" shrinkToFit="1"/>
      <protection locked="0"/>
    </xf>
    <xf numFmtId="0" fontId="6" fillId="0" borderId="5" xfId="9" applyFont="1" applyFill="1" applyBorder="1" applyAlignment="1" applyProtection="1">
      <alignment horizontal="center" vertical="center" shrinkToFit="1"/>
      <protection locked="0"/>
    </xf>
    <xf numFmtId="0" fontId="6" fillId="0" borderId="23" xfId="9" applyFont="1" applyFill="1" applyBorder="1" applyAlignment="1" applyProtection="1">
      <alignment horizontal="center" vertical="center" shrinkToFit="1"/>
      <protection locked="0"/>
    </xf>
    <xf numFmtId="183" fontId="6" fillId="0" borderId="22" xfId="9" applyNumberFormat="1" applyFont="1" applyFill="1" applyBorder="1" applyAlignment="1" applyProtection="1">
      <alignment horizontal="center" vertical="center" shrinkToFit="1"/>
    </xf>
    <xf numFmtId="183" fontId="6" fillId="0" borderId="28" xfId="9" applyNumberFormat="1" applyFont="1" applyFill="1" applyBorder="1" applyAlignment="1" applyProtection="1">
      <alignment horizontal="center" vertical="center" shrinkToFit="1"/>
    </xf>
    <xf numFmtId="49" fontId="6" fillId="0" borderId="79" xfId="9" applyNumberFormat="1" applyFont="1" applyFill="1" applyBorder="1" applyAlignment="1" applyProtection="1">
      <alignment horizontal="center" vertical="center" shrinkToFit="1"/>
      <protection locked="0"/>
    </xf>
    <xf numFmtId="0" fontId="6" fillId="0" borderId="25" xfId="9" applyFont="1" applyFill="1" applyBorder="1" applyAlignment="1" applyProtection="1">
      <alignment horizontal="center" vertical="center" shrinkToFit="1"/>
      <protection locked="0"/>
    </xf>
    <xf numFmtId="0" fontId="6" fillId="0" borderId="81" xfId="9" applyFont="1" applyFill="1" applyBorder="1" applyAlignment="1" applyProtection="1">
      <alignment horizontal="center" vertical="center" shrinkToFit="1"/>
      <protection locked="0"/>
    </xf>
    <xf numFmtId="0" fontId="6" fillId="6" borderId="84" xfId="9" applyFont="1" applyFill="1" applyBorder="1" applyAlignment="1" applyProtection="1">
      <alignment horizontal="center" vertical="center" shrinkToFit="1"/>
    </xf>
    <xf numFmtId="0" fontId="6" fillId="6" borderId="83" xfId="9" applyFont="1" applyFill="1" applyBorder="1" applyAlignment="1" applyProtection="1">
      <alignment horizontal="center" vertical="center" shrinkToFit="1"/>
    </xf>
    <xf numFmtId="0" fontId="6" fillId="6" borderId="18" xfId="9" applyFont="1" applyFill="1" applyBorder="1" applyAlignment="1" applyProtection="1">
      <alignment horizontal="center" vertical="center" shrinkToFit="1"/>
    </xf>
    <xf numFmtId="0" fontId="6" fillId="6" borderId="20" xfId="9" applyFont="1" applyFill="1" applyBorder="1" applyAlignment="1" applyProtection="1">
      <alignment horizontal="center" vertical="center" shrinkToFit="1"/>
    </xf>
    <xf numFmtId="0" fontId="6" fillId="0" borderId="59" xfId="9" applyFont="1" applyFill="1" applyBorder="1" applyAlignment="1" applyProtection="1">
      <alignment horizontal="center" vertical="center" shrinkToFit="1"/>
      <protection locked="0"/>
    </xf>
    <xf numFmtId="0" fontId="6" fillId="0" borderId="68" xfId="9" applyFont="1" applyFill="1" applyBorder="1" applyAlignment="1" applyProtection="1">
      <alignment horizontal="center" vertical="center" shrinkToFit="1"/>
      <protection locked="0"/>
    </xf>
    <xf numFmtId="0" fontId="6" fillId="0" borderId="40" xfId="9" applyFont="1" applyFill="1" applyBorder="1" applyAlignment="1" applyProtection="1">
      <alignment horizontal="center" vertical="center" shrinkToFit="1"/>
      <protection locked="0"/>
    </xf>
    <xf numFmtId="0" fontId="6" fillId="0" borderId="42" xfId="9" applyFont="1" applyFill="1" applyBorder="1" applyAlignment="1" applyProtection="1">
      <alignment horizontal="center" vertical="center" shrinkToFit="1"/>
      <protection locked="0"/>
    </xf>
    <xf numFmtId="0" fontId="42" fillId="8" borderId="89" xfId="9" applyFont="1" applyFill="1" applyBorder="1" applyAlignment="1" applyProtection="1">
      <alignment horizontal="center" vertical="center" shrinkToFit="1"/>
      <protection locked="0"/>
    </xf>
    <xf numFmtId="0" fontId="42" fillId="8" borderId="90" xfId="9" applyFont="1" applyFill="1" applyBorder="1" applyAlignment="1" applyProtection="1">
      <alignment horizontal="center" vertical="center" shrinkToFit="1"/>
      <protection locked="0"/>
    </xf>
    <xf numFmtId="0" fontId="42" fillId="0" borderId="0" xfId="9" applyFont="1" applyFill="1" applyBorder="1" applyAlignment="1" applyProtection="1">
      <alignment horizontal="left" vertical="center" shrinkToFit="1"/>
    </xf>
    <xf numFmtId="0" fontId="6" fillId="6" borderId="13" xfId="9" applyFont="1" applyFill="1" applyBorder="1" applyAlignment="1" applyProtection="1">
      <alignment horizontal="center" vertical="center" shrinkToFit="1"/>
    </xf>
    <xf numFmtId="0" fontId="6" fillId="6" borderId="18" xfId="9" applyFont="1" applyFill="1" applyBorder="1" applyAlignment="1" applyProtection="1">
      <alignment horizontal="center" vertical="center" textRotation="255" shrinkToFit="1"/>
    </xf>
    <xf numFmtId="0" fontId="6" fillId="6" borderId="21" xfId="9" applyFont="1" applyFill="1" applyBorder="1" applyAlignment="1" applyProtection="1">
      <alignment horizontal="center" vertical="center" textRotation="255" shrinkToFit="1"/>
    </xf>
    <xf numFmtId="0" fontId="6" fillId="6" borderId="24" xfId="9" applyFont="1" applyFill="1" applyBorder="1" applyAlignment="1" applyProtection="1">
      <alignment horizontal="center" vertical="center" textRotation="255" shrinkToFit="1"/>
    </xf>
    <xf numFmtId="0" fontId="6" fillId="0" borderId="36" xfId="9" applyFont="1" applyFill="1" applyBorder="1" applyAlignment="1" applyProtection="1">
      <alignment horizontal="center" vertical="center" shrinkToFit="1"/>
      <protection locked="0"/>
    </xf>
    <xf numFmtId="0" fontId="6" fillId="0" borderId="37" xfId="9" applyFont="1" applyFill="1" applyBorder="1" applyAlignment="1" applyProtection="1">
      <alignment horizontal="center" vertical="center" shrinkToFit="1"/>
      <protection locked="0"/>
    </xf>
    <xf numFmtId="0" fontId="6" fillId="6" borderId="5" xfId="9" applyFont="1" applyFill="1" applyBorder="1" applyAlignment="1" applyProtection="1">
      <alignment horizontal="center" vertical="center" shrinkToFit="1"/>
    </xf>
    <xf numFmtId="0" fontId="6" fillId="6" borderId="7" xfId="9" applyFont="1" applyFill="1" applyBorder="1" applyAlignment="1" applyProtection="1">
      <alignment horizontal="center" vertical="center" shrinkToFit="1"/>
    </xf>
    <xf numFmtId="0" fontId="6" fillId="6" borderId="25" xfId="9" applyFont="1" applyFill="1" applyBorder="1" applyAlignment="1" applyProtection="1">
      <alignment horizontal="center" vertical="center" shrinkToFit="1"/>
    </xf>
    <xf numFmtId="0" fontId="6" fillId="6" borderId="26" xfId="9" applyFont="1" applyFill="1" applyBorder="1" applyAlignment="1" applyProtection="1">
      <alignment horizontal="center" vertical="center" shrinkToFit="1"/>
    </xf>
    <xf numFmtId="0" fontId="6" fillId="0" borderId="18" xfId="9" applyFont="1" applyFill="1" applyBorder="1" applyAlignment="1" applyProtection="1">
      <alignment horizontal="center" vertical="center" shrinkToFit="1"/>
    </xf>
    <xf numFmtId="0" fontId="6" fillId="0" borderId="19" xfId="9" applyFont="1" applyFill="1" applyBorder="1" applyAlignment="1" applyProtection="1">
      <alignment horizontal="center" vertical="center" shrinkToFit="1"/>
    </xf>
    <xf numFmtId="0" fontId="6" fillId="0" borderId="40" xfId="9" applyFont="1" applyFill="1" applyBorder="1" applyAlignment="1" applyProtection="1">
      <alignment horizontal="center" vertical="center" shrinkToFit="1"/>
    </xf>
    <xf numFmtId="0" fontId="6" fillId="0" borderId="41" xfId="9" applyFont="1" applyFill="1" applyBorder="1" applyAlignment="1" applyProtection="1">
      <alignment horizontal="center" vertical="center" shrinkToFit="1"/>
    </xf>
    <xf numFmtId="0" fontId="6" fillId="0" borderId="5" xfId="9" applyFont="1" applyFill="1" applyBorder="1" applyAlignment="1" applyProtection="1">
      <alignment horizontal="center" vertical="center" shrinkToFit="1"/>
    </xf>
    <xf numFmtId="0" fontId="6" fillId="0" borderId="7" xfId="9" applyFont="1" applyFill="1" applyBorder="1" applyAlignment="1" applyProtection="1">
      <alignment horizontal="center" vertical="center" shrinkToFit="1"/>
    </xf>
    <xf numFmtId="0" fontId="6" fillId="0" borderId="25" xfId="9" applyFont="1" applyFill="1" applyBorder="1" applyAlignment="1" applyProtection="1">
      <alignment horizontal="center" vertical="center" shrinkToFit="1"/>
    </xf>
    <xf numFmtId="0" fontId="6" fillId="0" borderId="26" xfId="9" applyFont="1" applyFill="1" applyBorder="1" applyAlignment="1" applyProtection="1">
      <alignment horizontal="center" vertical="center" shrinkToFit="1"/>
    </xf>
    <xf numFmtId="0" fontId="6" fillId="0" borderId="82" xfId="9" applyFont="1" applyFill="1" applyBorder="1" applyAlignment="1" applyProtection="1">
      <alignment horizontal="center" vertical="center" shrinkToFit="1"/>
    </xf>
    <xf numFmtId="0" fontId="6" fillId="0" borderId="16" xfId="9" applyFont="1" applyFill="1" applyBorder="1" applyAlignment="1" applyProtection="1">
      <alignment horizontal="center" vertical="center" shrinkToFit="1"/>
    </xf>
    <xf numFmtId="0" fontId="6" fillId="0" borderId="13" xfId="9" applyFont="1" applyFill="1" applyBorder="1" applyAlignment="1" applyProtection="1">
      <alignment horizontal="center" vertical="center" shrinkToFit="1"/>
    </xf>
    <xf numFmtId="0" fontId="42" fillId="6" borderId="0" xfId="9" applyFont="1" applyFill="1" applyBorder="1" applyAlignment="1" applyProtection="1">
      <alignment horizontal="center" vertical="center" shrinkToFit="1"/>
    </xf>
    <xf numFmtId="0" fontId="42" fillId="0" borderId="52" xfId="9" applyFont="1" applyFill="1" applyBorder="1" applyAlignment="1" applyProtection="1">
      <alignment horizontal="left" vertical="center" shrinkToFit="1"/>
    </xf>
    <xf numFmtId="0" fontId="44" fillId="7" borderId="52" xfId="9" applyFont="1" applyFill="1" applyBorder="1" applyAlignment="1" applyProtection="1">
      <alignment horizontal="center" vertical="center" shrinkToFit="1"/>
    </xf>
    <xf numFmtId="0" fontId="6" fillId="0" borderId="18" xfId="9" applyFont="1" applyFill="1" applyBorder="1" applyAlignment="1" applyProtection="1">
      <alignment horizontal="center" vertical="center" textRotation="255" shrinkToFit="1"/>
    </xf>
    <xf numFmtId="0" fontId="6" fillId="0" borderId="21" xfId="9" applyFont="1" applyFill="1" applyBorder="1" applyAlignment="1" applyProtection="1">
      <alignment horizontal="center" vertical="center" textRotation="255" shrinkToFit="1"/>
    </xf>
    <xf numFmtId="0" fontId="6" fillId="0" borderId="24" xfId="9" applyFont="1" applyFill="1" applyBorder="1" applyAlignment="1" applyProtection="1">
      <alignment horizontal="center" vertical="center" textRotation="255" shrinkToFit="1"/>
    </xf>
    <xf numFmtId="0" fontId="6" fillId="6" borderId="19" xfId="9" applyFont="1" applyFill="1" applyBorder="1" applyAlignment="1" applyProtection="1">
      <alignment horizontal="center" vertical="center" shrinkToFit="1"/>
    </xf>
    <xf numFmtId="49" fontId="6" fillId="6" borderId="5" xfId="9" applyNumberFormat="1" applyFont="1" applyFill="1" applyBorder="1" applyAlignment="1" applyProtection="1">
      <alignment horizontal="center" vertical="center" shrinkToFit="1"/>
    </xf>
    <xf numFmtId="0" fontId="6" fillId="6" borderId="23" xfId="9" applyFont="1" applyFill="1" applyBorder="1" applyAlignment="1" applyProtection="1">
      <alignment horizontal="center" vertical="center" shrinkToFit="1"/>
    </xf>
    <xf numFmtId="0" fontId="6" fillId="6" borderId="81" xfId="9" applyFont="1" applyFill="1" applyBorder="1" applyAlignment="1" applyProtection="1">
      <alignment horizontal="center" vertical="center" shrinkToFit="1"/>
    </xf>
    <xf numFmtId="0" fontId="6" fillId="0" borderId="84" xfId="9" applyFont="1" applyFill="1" applyBorder="1" applyAlignment="1" applyProtection="1">
      <alignment horizontal="center" vertical="center" shrinkToFit="1"/>
    </xf>
    <xf numFmtId="0" fontId="6" fillId="0" borderId="83" xfId="9" applyFont="1" applyFill="1" applyBorder="1" applyAlignment="1" applyProtection="1">
      <alignment horizontal="center" vertical="center" shrinkToFit="1"/>
    </xf>
    <xf numFmtId="0" fontId="6" fillId="0" borderId="20" xfId="9" applyFont="1" applyFill="1" applyBorder="1" applyAlignment="1" applyProtection="1">
      <alignment horizontal="center" vertical="center" shrinkToFit="1"/>
    </xf>
    <xf numFmtId="0" fontId="6" fillId="6" borderId="68" xfId="9" applyFont="1" applyFill="1" applyBorder="1" applyAlignment="1" applyProtection="1">
      <alignment horizontal="center" vertical="center" shrinkToFit="1"/>
    </xf>
    <xf numFmtId="0" fontId="6" fillId="6" borderId="40" xfId="9" applyFont="1" applyFill="1" applyBorder="1" applyAlignment="1" applyProtection="1">
      <alignment horizontal="center" vertical="center" shrinkToFit="1"/>
    </xf>
    <xf numFmtId="0" fontId="6" fillId="6" borderId="41" xfId="9" applyFont="1" applyFill="1" applyBorder="1" applyAlignment="1" applyProtection="1">
      <alignment horizontal="center" vertical="center" shrinkToFit="1"/>
    </xf>
    <xf numFmtId="0" fontId="45" fillId="0" borderId="0" xfId="0" applyFont="1" applyAlignment="1">
      <alignment horizontal="center" vertical="center"/>
    </xf>
    <xf numFmtId="0" fontId="38" fillId="7" borderId="0" xfId="0" applyFont="1" applyFill="1" applyAlignment="1">
      <alignment horizontal="center" vertical="center"/>
    </xf>
    <xf numFmtId="0" fontId="29" fillId="0" borderId="0" xfId="0" applyFont="1" applyAlignment="1">
      <alignment horizontal="left" vertical="center"/>
    </xf>
    <xf numFmtId="0" fontId="38" fillId="7" borderId="13" xfId="0" applyFont="1" applyFill="1" applyBorder="1" applyAlignment="1">
      <alignment horizontal="center" vertical="center"/>
    </xf>
    <xf numFmtId="0" fontId="38" fillId="7" borderId="4" xfId="0" applyFont="1" applyFill="1" applyBorder="1" applyAlignment="1">
      <alignment horizontal="center" vertical="center"/>
    </xf>
    <xf numFmtId="0" fontId="38" fillId="7" borderId="11" xfId="0" applyFont="1" applyFill="1" applyBorder="1" applyAlignment="1">
      <alignment horizontal="center" vertical="center"/>
    </xf>
    <xf numFmtId="0" fontId="26" fillId="0" borderId="7" xfId="0" applyFont="1" applyBorder="1" applyAlignment="1" applyProtection="1">
      <alignment horizontal="center" vertical="center"/>
      <protection locked="0"/>
    </xf>
    <xf numFmtId="0" fontId="26" fillId="0" borderId="2" xfId="0" applyFont="1" applyBorder="1" applyAlignment="1" applyProtection="1">
      <alignment horizontal="center" vertical="center"/>
      <protection locked="0"/>
    </xf>
    <xf numFmtId="0" fontId="26" fillId="0" borderId="0" xfId="0" applyFont="1" applyAlignment="1">
      <alignment horizontal="center" vertical="center"/>
    </xf>
    <xf numFmtId="0" fontId="37" fillId="0" borderId="0" xfId="0" applyFont="1" applyAlignment="1">
      <alignment horizontal="center" vertical="center"/>
    </xf>
    <xf numFmtId="0" fontId="26" fillId="0" borderId="2" xfId="0" applyFont="1" applyBorder="1" applyAlignment="1">
      <alignment horizontal="center" vertical="center"/>
    </xf>
    <xf numFmtId="0" fontId="26" fillId="0" borderId="10" xfId="0" applyFont="1" applyBorder="1" applyAlignment="1">
      <alignment horizontal="center" vertical="center"/>
    </xf>
    <xf numFmtId="0" fontId="26" fillId="0" borderId="10" xfId="0" applyFont="1" applyBorder="1" applyAlignment="1" applyProtection="1">
      <alignment horizontal="center" vertical="center"/>
      <protection locked="0"/>
    </xf>
    <xf numFmtId="0" fontId="38" fillId="7" borderId="14" xfId="0" applyFont="1" applyFill="1" applyBorder="1" applyAlignment="1">
      <alignment horizontal="center" vertical="center"/>
    </xf>
    <xf numFmtId="0" fontId="38" fillId="7" borderId="9" xfId="0" applyFont="1" applyFill="1" applyBorder="1" applyAlignment="1">
      <alignment horizontal="center" vertical="center"/>
    </xf>
    <xf numFmtId="0" fontId="38" fillId="7" borderId="12" xfId="0" applyFont="1" applyFill="1" applyBorder="1" applyAlignment="1">
      <alignment horizontal="center" vertical="center"/>
    </xf>
    <xf numFmtId="0" fontId="38" fillId="7" borderId="73" xfId="0" applyFont="1" applyFill="1" applyBorder="1" applyAlignment="1">
      <alignment horizontal="center" vertical="center"/>
    </xf>
    <xf numFmtId="0" fontId="38" fillId="7" borderId="74" xfId="0" applyFont="1" applyFill="1" applyBorder="1" applyAlignment="1">
      <alignment horizontal="center" vertical="center"/>
    </xf>
    <xf numFmtId="0" fontId="38" fillId="7" borderId="75" xfId="0" applyFont="1" applyFill="1" applyBorder="1" applyAlignment="1">
      <alignment horizontal="center" vertical="center"/>
    </xf>
    <xf numFmtId="0" fontId="40" fillId="7" borderId="5" xfId="0" applyFont="1" applyFill="1" applyBorder="1" applyAlignment="1">
      <alignment horizontal="center" vertical="center"/>
    </xf>
    <xf numFmtId="0" fontId="37" fillId="0" borderId="5" xfId="0" applyFont="1" applyBorder="1" applyAlignment="1">
      <alignment horizontal="center" vertical="center"/>
    </xf>
    <xf numFmtId="0" fontId="31" fillId="6" borderId="27" xfId="0" applyFont="1" applyFill="1" applyBorder="1" applyAlignment="1" applyProtection="1">
      <alignment horizontal="center" vertical="center"/>
      <protection locked="0"/>
    </xf>
    <xf numFmtId="0" fontId="29" fillId="0" borderId="5" xfId="0" applyFont="1" applyBorder="1" applyAlignment="1">
      <alignment horizontal="distributed" vertical="center" justifyLastLine="1"/>
    </xf>
    <xf numFmtId="0" fontId="28" fillId="0" borderId="5" xfId="0" applyFont="1" applyBorder="1" applyAlignment="1" applyProtection="1">
      <alignment horizontal="center" vertical="center"/>
      <protection locked="0"/>
    </xf>
    <xf numFmtId="0" fontId="29" fillId="0" borderId="5" xfId="0" applyFont="1" applyBorder="1" applyAlignment="1">
      <alignment horizontal="center" vertical="center"/>
    </xf>
    <xf numFmtId="0" fontId="29" fillId="0" borderId="16" xfId="0" applyFont="1" applyBorder="1" applyAlignment="1">
      <alignment horizontal="center" vertical="center"/>
    </xf>
    <xf numFmtId="0" fontId="31" fillId="6" borderId="2" xfId="0" applyFont="1" applyFill="1" applyBorder="1" applyAlignment="1" applyProtection="1">
      <alignment horizontal="left" vertical="center" indent="1"/>
      <protection locked="0"/>
    </xf>
    <xf numFmtId="0" fontId="31" fillId="6" borderId="2" xfId="0" applyFont="1" applyFill="1" applyBorder="1" applyAlignment="1" applyProtection="1">
      <alignment horizontal="left" vertical="center" indent="2"/>
      <protection locked="0"/>
    </xf>
    <xf numFmtId="0" fontId="28" fillId="0" borderId="7" xfId="0" applyFont="1" applyBorder="1" applyAlignment="1" applyProtection="1">
      <alignment horizontal="center" vertical="center"/>
      <protection locked="0"/>
    </xf>
    <xf numFmtId="0" fontId="28" fillId="0" borderId="2" xfId="0" applyFont="1" applyBorder="1" applyAlignment="1" applyProtection="1">
      <alignment horizontal="center" vertical="center"/>
      <protection locked="0"/>
    </xf>
    <xf numFmtId="0" fontId="31" fillId="6" borderId="34" xfId="0" applyFont="1" applyFill="1" applyBorder="1" applyProtection="1">
      <alignment vertical="center"/>
      <protection locked="0"/>
    </xf>
    <xf numFmtId="0" fontId="29" fillId="0" borderId="7" xfId="0" applyFont="1" applyBorder="1" applyAlignment="1">
      <alignment horizontal="center" vertical="center"/>
    </xf>
    <xf numFmtId="0" fontId="0" fillId="0" borderId="5" xfId="0" applyFill="1" applyBorder="1" applyAlignment="1">
      <alignment horizontal="center" vertical="center"/>
    </xf>
    <xf numFmtId="0" fontId="0" fillId="0" borderId="5" xfId="0" applyBorder="1" applyAlignment="1">
      <alignment horizontal="center" vertical="center"/>
    </xf>
    <xf numFmtId="0" fontId="24" fillId="7" borderId="0" xfId="0" applyFont="1" applyFill="1" applyAlignment="1">
      <alignment horizontal="center" vertical="center"/>
    </xf>
    <xf numFmtId="0" fontId="20" fillId="0" borderId="1" xfId="0" applyFont="1" applyFill="1" applyBorder="1" applyAlignment="1" applyProtection="1">
      <alignment horizontal="center" vertical="center" shrinkToFit="1"/>
      <protection locked="0"/>
    </xf>
    <xf numFmtId="0" fontId="20" fillId="0" borderId="32" xfId="0" applyFont="1" applyFill="1" applyBorder="1" applyAlignment="1" applyProtection="1">
      <alignment horizontal="center" vertical="center" shrinkToFit="1"/>
      <protection locked="0"/>
    </xf>
    <xf numFmtId="0" fontId="25" fillId="9" borderId="0" xfId="0" applyFont="1" applyFill="1" applyProtection="1">
      <alignment vertical="center"/>
      <protection hidden="1"/>
    </xf>
    <xf numFmtId="0" fontId="0" fillId="0" borderId="0" xfId="0" applyProtection="1">
      <alignment vertical="center"/>
      <protection hidden="1"/>
    </xf>
    <xf numFmtId="0" fontId="46" fillId="9" borderId="0" xfId="0" applyFont="1" applyFill="1" applyAlignment="1" applyProtection="1">
      <alignment horizontal="center" vertical="center"/>
      <protection hidden="1"/>
    </xf>
    <xf numFmtId="0" fontId="0" fillId="6" borderId="91" xfId="0" applyFill="1" applyBorder="1" applyAlignment="1" applyProtection="1">
      <alignment horizontal="left" vertical="center" wrapText="1"/>
      <protection hidden="1"/>
    </xf>
    <xf numFmtId="0" fontId="0" fillId="6" borderId="92" xfId="0" applyFill="1" applyBorder="1" applyAlignment="1" applyProtection="1">
      <alignment horizontal="left" vertical="center" wrapText="1"/>
      <protection hidden="1"/>
    </xf>
    <xf numFmtId="0" fontId="0" fillId="6" borderId="93" xfId="0" applyFill="1" applyBorder="1" applyAlignment="1" applyProtection="1">
      <alignment horizontal="left" vertical="center" wrapText="1"/>
      <protection hidden="1"/>
    </xf>
    <xf numFmtId="0" fontId="0" fillId="0" borderId="0" xfId="0" applyBorder="1" applyAlignment="1" applyProtection="1">
      <alignment horizontal="left" vertical="top" wrapText="1"/>
      <protection hidden="1"/>
    </xf>
    <xf numFmtId="0" fontId="0" fillId="0" borderId="0" xfId="0" applyFont="1" applyAlignment="1" applyProtection="1">
      <alignment horizontal="left" vertical="top" wrapText="1"/>
      <protection hidden="1"/>
    </xf>
    <xf numFmtId="0" fontId="0" fillId="0" borderId="0" xfId="0" applyAlignment="1" applyProtection="1">
      <alignment horizontal="right" vertical="top"/>
      <protection hidden="1"/>
    </xf>
    <xf numFmtId="0" fontId="0" fillId="5" borderId="18" xfId="0" applyFill="1" applyBorder="1" applyAlignment="1" applyProtection="1">
      <alignment horizontal="center" vertical="center"/>
      <protection hidden="1"/>
    </xf>
    <xf numFmtId="0" fontId="0" fillId="5" borderId="19" xfId="0" applyFill="1" applyBorder="1" applyAlignment="1" applyProtection="1">
      <alignment horizontal="center" vertical="center"/>
      <protection hidden="1"/>
    </xf>
    <xf numFmtId="0" fontId="0" fillId="5" borderId="20" xfId="0" applyFill="1" applyBorder="1" applyAlignment="1" applyProtection="1">
      <alignment horizontal="center" vertical="center"/>
      <protection hidden="1"/>
    </xf>
    <xf numFmtId="0" fontId="0" fillId="0" borderId="21" xfId="0" applyBorder="1" applyProtection="1">
      <alignment vertical="center"/>
      <protection hidden="1"/>
    </xf>
    <xf numFmtId="0" fontId="0" fillId="0" borderId="5" xfId="0" applyBorder="1" applyProtection="1">
      <alignment vertical="center"/>
      <protection hidden="1"/>
    </xf>
    <xf numFmtId="0" fontId="0" fillId="0" borderId="7" xfId="0" applyBorder="1" applyAlignment="1" applyProtection="1">
      <alignment horizontal="left" vertical="center"/>
      <protection hidden="1"/>
    </xf>
    <xf numFmtId="0" fontId="0" fillId="0" borderId="2" xfId="0" applyBorder="1" applyAlignment="1" applyProtection="1">
      <alignment horizontal="left" vertical="center"/>
      <protection hidden="1"/>
    </xf>
    <xf numFmtId="0" fontId="0" fillId="0" borderId="22" xfId="0" applyBorder="1" applyAlignment="1" applyProtection="1">
      <alignment horizontal="left" vertical="center"/>
      <protection hidden="1"/>
    </xf>
    <xf numFmtId="0" fontId="0" fillId="10" borderId="21" xfId="0" applyFill="1" applyBorder="1" applyAlignment="1" applyProtection="1">
      <alignment horizontal="center" vertical="center"/>
      <protection hidden="1"/>
    </xf>
    <xf numFmtId="0" fontId="0" fillId="10" borderId="5" xfId="0" applyFill="1" applyBorder="1" applyAlignment="1" applyProtection="1">
      <alignment horizontal="left" vertical="center"/>
      <protection hidden="1"/>
    </xf>
    <xf numFmtId="0" fontId="0" fillId="10" borderId="23" xfId="0" applyFill="1" applyBorder="1" applyAlignment="1" applyProtection="1">
      <alignment horizontal="left" vertical="center"/>
      <protection hidden="1"/>
    </xf>
    <xf numFmtId="0" fontId="4" fillId="0" borderId="21" xfId="0" applyFont="1" applyBorder="1" applyProtection="1">
      <alignment vertical="center"/>
      <protection hidden="1"/>
    </xf>
    <xf numFmtId="0" fontId="0" fillId="0" borderId="7"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22" xfId="0" applyBorder="1" applyAlignment="1" applyProtection="1">
      <alignment horizontal="center" vertical="center"/>
      <protection hidden="1"/>
    </xf>
    <xf numFmtId="0" fontId="0" fillId="10" borderId="7" xfId="0" applyFill="1" applyBorder="1" applyAlignment="1" applyProtection="1">
      <alignment horizontal="left" vertical="center" wrapText="1"/>
      <protection hidden="1"/>
    </xf>
    <xf numFmtId="0" fontId="0" fillId="10" borderId="2" xfId="0" applyFill="1" applyBorder="1" applyAlignment="1" applyProtection="1">
      <alignment horizontal="left" vertical="center" wrapText="1"/>
      <protection hidden="1"/>
    </xf>
    <xf numFmtId="0" fontId="0" fillId="10" borderId="22" xfId="0" applyFill="1" applyBorder="1" applyAlignment="1" applyProtection="1">
      <alignment horizontal="left" vertical="center" wrapText="1"/>
      <protection hidden="1"/>
    </xf>
    <xf numFmtId="0" fontId="0" fillId="0" borderId="7" xfId="0" applyBorder="1" applyAlignment="1" applyProtection="1">
      <alignment horizontal="left" vertical="center" wrapText="1"/>
      <protection hidden="1"/>
    </xf>
    <xf numFmtId="0" fontId="0" fillId="0" borderId="2" xfId="0" applyBorder="1" applyAlignment="1" applyProtection="1">
      <alignment horizontal="left" vertical="center" wrapText="1"/>
      <protection hidden="1"/>
    </xf>
    <xf numFmtId="0" fontId="0" fillId="0" borderId="22" xfId="0" applyBorder="1" applyAlignment="1" applyProtection="1">
      <alignment horizontal="left" vertical="center" wrapText="1"/>
      <protection hidden="1"/>
    </xf>
    <xf numFmtId="0" fontId="0" fillId="10" borderId="7" xfId="0" applyFill="1" applyBorder="1" applyProtection="1">
      <alignment vertical="center"/>
      <protection hidden="1"/>
    </xf>
    <xf numFmtId="0" fontId="0" fillId="10" borderId="2" xfId="0" applyFill="1" applyBorder="1" applyProtection="1">
      <alignment vertical="center"/>
      <protection hidden="1"/>
    </xf>
    <xf numFmtId="0" fontId="0" fillId="10" borderId="22" xfId="0" applyFill="1" applyBorder="1" applyProtection="1">
      <alignment vertical="center"/>
      <protection hidden="1"/>
    </xf>
    <xf numFmtId="0" fontId="0" fillId="0" borderId="5" xfId="0" applyBorder="1" applyAlignment="1" applyProtection="1">
      <alignment vertical="center" shrinkToFit="1"/>
      <protection hidden="1"/>
    </xf>
    <xf numFmtId="0" fontId="0" fillId="0" borderId="5" xfId="0" applyBorder="1" applyAlignment="1" applyProtection="1">
      <alignment horizontal="left" vertical="center"/>
      <protection hidden="1"/>
    </xf>
    <xf numFmtId="0" fontId="0" fillId="0" borderId="23" xfId="0" applyBorder="1" applyAlignment="1" applyProtection="1">
      <alignment horizontal="left" vertical="center"/>
      <protection hidden="1"/>
    </xf>
    <xf numFmtId="0" fontId="0" fillId="0" borderId="24" xfId="0" applyBorder="1" applyProtection="1">
      <alignment vertical="center"/>
      <protection hidden="1"/>
    </xf>
    <xf numFmtId="0" fontId="0" fillId="0" borderId="25" xfId="0" applyBorder="1" applyProtection="1">
      <alignment vertical="center"/>
      <protection hidden="1"/>
    </xf>
    <xf numFmtId="0" fontId="0" fillId="0" borderId="26" xfId="0" applyBorder="1" applyAlignment="1" applyProtection="1">
      <alignment horizontal="center" vertical="center"/>
      <protection hidden="1"/>
    </xf>
    <xf numFmtId="0" fontId="0" fillId="0" borderId="27" xfId="0" applyBorder="1" applyAlignment="1" applyProtection="1">
      <alignment horizontal="center" vertical="center"/>
      <protection hidden="1"/>
    </xf>
    <xf numFmtId="0" fontId="0" fillId="0" borderId="28" xfId="0" applyBorder="1" applyAlignment="1" applyProtection="1">
      <alignment horizontal="center" vertical="center"/>
      <protection hidden="1"/>
    </xf>
    <xf numFmtId="0" fontId="0" fillId="0" borderId="0" xfId="0" applyAlignment="1" applyProtection="1">
      <alignment horizontal="left" vertical="top" wrapText="1"/>
      <protection hidden="1"/>
    </xf>
    <xf numFmtId="0" fontId="0" fillId="0" borderId="0" xfId="0" applyAlignment="1" applyProtection="1">
      <alignment horizontal="left" vertical="top"/>
      <protection hidden="1"/>
    </xf>
    <xf numFmtId="0" fontId="0" fillId="0" borderId="0" xfId="0" applyAlignment="1" applyProtection="1">
      <alignment horizontal="right" vertical="center"/>
      <protection hidden="1"/>
    </xf>
    <xf numFmtId="0" fontId="0" fillId="0" borderId="0" xfId="0" applyAlignment="1" applyProtection="1">
      <alignment horizontal="left" vertical="center" wrapText="1"/>
      <protection hidden="1"/>
    </xf>
  </cellXfs>
  <cellStyles count="10">
    <cellStyle name="Calc Currency (0)" xfId="1"/>
    <cellStyle name="Header1" xfId="2"/>
    <cellStyle name="Header2" xfId="3"/>
    <cellStyle name="Normal_#18-Internet" xfId="4"/>
    <cellStyle name="ハイパーリンク 2" xfId="5"/>
    <cellStyle name="金額" xfId="6"/>
    <cellStyle name="桁区切り" xfId="7" builtinId="6"/>
    <cellStyle name="標準" xfId="0" builtinId="0"/>
    <cellStyle name="標準 2" xfId="8"/>
    <cellStyle name="標準 3" xfId="9"/>
  </cellStyles>
  <dxfs count="2">
    <dxf>
      <font>
        <b/>
        <i val="0"/>
        <color rgb="FFFF0000"/>
      </font>
    </dxf>
    <dxf>
      <font>
        <b/>
        <i val="0"/>
        <color rgb="FFFF0000"/>
      </font>
    </dxf>
  </dxfs>
  <tableStyles count="0" defaultTableStyle="TableStyleMedium9" defaultPivotStyle="PivotStyleLight16"/>
  <colors>
    <mruColors>
      <color rgb="FFFFFF99"/>
      <color rgb="FFFFFF66"/>
      <color rgb="FFCCFFCC"/>
      <color rgb="FFFFCCFF"/>
      <color rgb="FFFFCC99"/>
      <color rgb="FFFF0066"/>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62"/>
  <sheetViews>
    <sheetView topLeftCell="A13" zoomScaleNormal="100" workbookViewId="0">
      <selection activeCell="C20" sqref="C20"/>
    </sheetView>
  </sheetViews>
  <sheetFormatPr defaultColWidth="9" defaultRowHeight="13.5"/>
  <cols>
    <col min="1" max="1" width="8.125" style="364" customWidth="1"/>
    <col min="2" max="2" width="29" style="364" customWidth="1"/>
    <col min="3" max="3" width="19.25" style="364" bestFit="1" customWidth="1"/>
    <col min="4" max="5" width="9" style="364"/>
    <col min="6" max="6" width="15" style="364" customWidth="1"/>
    <col min="7" max="16384" width="9" style="364"/>
  </cols>
  <sheetData>
    <row r="1" spans="1:6">
      <c r="A1" s="363" t="s">
        <v>242</v>
      </c>
      <c r="B1" s="363"/>
    </row>
    <row r="3" spans="1:6" ht="24">
      <c r="A3" s="365" t="s">
        <v>243</v>
      </c>
      <c r="B3" s="365"/>
      <c r="C3" s="365"/>
      <c r="D3" s="365"/>
      <c r="E3" s="365"/>
      <c r="F3" s="365"/>
    </row>
    <row r="4" spans="1:6" ht="14.25" thickBot="1"/>
    <row r="5" spans="1:6" ht="76.5" customHeight="1" thickTop="1" thickBot="1">
      <c r="A5" s="366" t="s">
        <v>244</v>
      </c>
      <c r="B5" s="367"/>
      <c r="C5" s="367"/>
      <c r="D5" s="367"/>
      <c r="E5" s="367"/>
      <c r="F5" s="368"/>
    </row>
    <row r="6" spans="1:6" ht="14.25" thickTop="1">
      <c r="A6" s="369"/>
      <c r="B6" s="369"/>
      <c r="C6" s="369"/>
      <c r="D6" s="369"/>
      <c r="E6" s="369"/>
      <c r="F6" s="369"/>
    </row>
    <row r="7" spans="1:6">
      <c r="A7" s="370" t="s">
        <v>245</v>
      </c>
      <c r="B7" s="370"/>
      <c r="C7" s="370"/>
      <c r="D7" s="370"/>
      <c r="E7" s="370"/>
      <c r="F7" s="370"/>
    </row>
    <row r="8" spans="1:6">
      <c r="A8" s="370"/>
      <c r="B8" s="370"/>
      <c r="C8" s="370"/>
      <c r="D8" s="370"/>
      <c r="E8" s="370"/>
      <c r="F8" s="370"/>
    </row>
    <row r="10" spans="1:6">
      <c r="A10" s="371">
        <v>1</v>
      </c>
      <c r="B10" s="364" t="s">
        <v>41</v>
      </c>
    </row>
    <row r="11" spans="1:6">
      <c r="A11" s="371"/>
      <c r="B11" s="364" t="s">
        <v>246</v>
      </c>
    </row>
    <row r="12" spans="1:6">
      <c r="A12" s="371"/>
    </row>
    <row r="13" spans="1:6">
      <c r="A13" s="371">
        <v>2</v>
      </c>
      <c r="B13" s="364" t="s">
        <v>1</v>
      </c>
    </row>
    <row r="14" spans="1:6">
      <c r="A14" s="371"/>
      <c r="B14" s="364" t="s">
        <v>247</v>
      </c>
    </row>
    <row r="15" spans="1:6">
      <c r="A15" s="371"/>
      <c r="B15" s="364" t="s">
        <v>248</v>
      </c>
    </row>
    <row r="16" spans="1:6">
      <c r="A16" s="371"/>
      <c r="B16" s="364" t="s">
        <v>249</v>
      </c>
    </row>
    <row r="17" spans="1:6" ht="14.25" thickBot="1"/>
    <row r="18" spans="1:6" ht="17.25" customHeight="1">
      <c r="A18" s="372" t="s">
        <v>250</v>
      </c>
      <c r="B18" s="373"/>
      <c r="C18" s="373"/>
      <c r="D18" s="373"/>
      <c r="E18" s="373"/>
      <c r="F18" s="374"/>
    </row>
    <row r="19" spans="1:6" ht="17.25" customHeight="1">
      <c r="A19" s="375" t="s">
        <v>251</v>
      </c>
      <c r="B19" s="376" t="s">
        <v>1</v>
      </c>
      <c r="C19" s="376" t="s">
        <v>252</v>
      </c>
      <c r="D19" s="377" t="s">
        <v>253</v>
      </c>
      <c r="E19" s="378"/>
      <c r="F19" s="379"/>
    </row>
    <row r="20" spans="1:6" ht="22.5" customHeight="1">
      <c r="A20" s="380" t="s">
        <v>254</v>
      </c>
      <c r="B20" s="381" t="s">
        <v>255</v>
      </c>
      <c r="C20" s="381"/>
      <c r="D20" s="381"/>
      <c r="E20" s="381"/>
      <c r="F20" s="382"/>
    </row>
    <row r="21" spans="1:6" ht="17.25" customHeight="1">
      <c r="A21" s="383" t="s">
        <v>256</v>
      </c>
      <c r="B21" s="376" t="s">
        <v>257</v>
      </c>
      <c r="C21" s="376" t="s">
        <v>258</v>
      </c>
      <c r="D21" s="384"/>
      <c r="E21" s="385"/>
      <c r="F21" s="386"/>
    </row>
    <row r="22" spans="1:6" ht="17.25" customHeight="1">
      <c r="A22" s="375" t="s">
        <v>24</v>
      </c>
      <c r="B22" s="376" t="s">
        <v>259</v>
      </c>
      <c r="C22" s="376" t="s">
        <v>260</v>
      </c>
      <c r="D22" s="384"/>
      <c r="E22" s="385"/>
      <c r="F22" s="386"/>
    </row>
    <row r="23" spans="1:6" ht="17.25" customHeight="1">
      <c r="A23" s="375" t="s">
        <v>25</v>
      </c>
      <c r="B23" s="376" t="s">
        <v>261</v>
      </c>
      <c r="C23" s="376" t="s">
        <v>262</v>
      </c>
      <c r="D23" s="384"/>
      <c r="E23" s="385"/>
      <c r="F23" s="386"/>
    </row>
    <row r="24" spans="1:6" ht="17.25" customHeight="1">
      <c r="A24" s="375" t="s">
        <v>4</v>
      </c>
      <c r="B24" s="376" t="s">
        <v>263</v>
      </c>
      <c r="C24" s="376" t="s">
        <v>264</v>
      </c>
      <c r="D24" s="384"/>
      <c r="E24" s="385"/>
      <c r="F24" s="386"/>
    </row>
    <row r="25" spans="1:6" ht="36" customHeight="1">
      <c r="A25" s="380" t="s">
        <v>265</v>
      </c>
      <c r="B25" s="387" t="s">
        <v>266</v>
      </c>
      <c r="C25" s="388"/>
      <c r="D25" s="388"/>
      <c r="E25" s="388"/>
      <c r="F25" s="389"/>
    </row>
    <row r="26" spans="1:6" ht="17.25" customHeight="1">
      <c r="A26" s="375" t="s">
        <v>2</v>
      </c>
      <c r="B26" s="376" t="s">
        <v>267</v>
      </c>
      <c r="C26" s="376" t="s">
        <v>268</v>
      </c>
      <c r="D26" s="384"/>
      <c r="E26" s="385"/>
      <c r="F26" s="386"/>
    </row>
    <row r="27" spans="1:6" ht="17.25" customHeight="1">
      <c r="A27" s="375" t="s">
        <v>25</v>
      </c>
      <c r="B27" s="376" t="s">
        <v>269</v>
      </c>
      <c r="C27" s="376" t="s">
        <v>270</v>
      </c>
      <c r="D27" s="384"/>
      <c r="E27" s="385"/>
      <c r="F27" s="386"/>
    </row>
    <row r="28" spans="1:6" ht="32.25" customHeight="1">
      <c r="A28" s="375" t="s">
        <v>24</v>
      </c>
      <c r="B28" s="376" t="s">
        <v>271</v>
      </c>
      <c r="C28" s="376" t="s">
        <v>272</v>
      </c>
      <c r="D28" s="390" t="s">
        <v>273</v>
      </c>
      <c r="E28" s="391"/>
      <c r="F28" s="392"/>
    </row>
    <row r="29" spans="1:6" ht="17.25" customHeight="1">
      <c r="A29" s="375" t="s">
        <v>17</v>
      </c>
      <c r="B29" s="376" t="s">
        <v>274</v>
      </c>
      <c r="C29" s="376" t="s">
        <v>275</v>
      </c>
      <c r="D29" s="377" t="s">
        <v>276</v>
      </c>
      <c r="E29" s="378"/>
      <c r="F29" s="379"/>
    </row>
    <row r="30" spans="1:6" ht="17.25" customHeight="1">
      <c r="A30" s="375" t="s">
        <v>12</v>
      </c>
      <c r="B30" s="376" t="s">
        <v>277</v>
      </c>
      <c r="C30" s="376" t="s">
        <v>278</v>
      </c>
      <c r="D30" s="390"/>
      <c r="E30" s="391"/>
      <c r="F30" s="392"/>
    </row>
    <row r="31" spans="1:6" ht="22.5" customHeight="1">
      <c r="A31" s="380" t="s">
        <v>279</v>
      </c>
      <c r="B31" s="393" t="s">
        <v>280</v>
      </c>
      <c r="C31" s="394"/>
      <c r="D31" s="394"/>
      <c r="E31" s="394"/>
      <c r="F31" s="395"/>
    </row>
    <row r="32" spans="1:6" ht="17.25" customHeight="1">
      <c r="A32" s="375" t="s">
        <v>4</v>
      </c>
      <c r="B32" s="376" t="s">
        <v>281</v>
      </c>
      <c r="C32" s="376" t="s">
        <v>282</v>
      </c>
      <c r="D32" s="384"/>
      <c r="E32" s="385"/>
      <c r="F32" s="386"/>
    </row>
    <row r="33" spans="1:6" ht="17.25" customHeight="1">
      <c r="A33" s="375" t="s">
        <v>4</v>
      </c>
      <c r="B33" s="376" t="s">
        <v>283</v>
      </c>
      <c r="C33" s="376" t="s">
        <v>284</v>
      </c>
      <c r="D33" s="384"/>
      <c r="E33" s="385"/>
      <c r="F33" s="386"/>
    </row>
    <row r="34" spans="1:6" ht="17.25" customHeight="1">
      <c r="A34" s="375" t="s">
        <v>14</v>
      </c>
      <c r="B34" s="396" t="s">
        <v>285</v>
      </c>
      <c r="C34" s="376" t="s">
        <v>286</v>
      </c>
      <c r="D34" s="397" t="s">
        <v>287</v>
      </c>
      <c r="E34" s="397"/>
      <c r="F34" s="398"/>
    </row>
    <row r="35" spans="1:6" ht="17.25" customHeight="1">
      <c r="A35" s="375" t="s">
        <v>19</v>
      </c>
      <c r="B35" s="376" t="s">
        <v>288</v>
      </c>
      <c r="C35" s="376" t="s">
        <v>289</v>
      </c>
      <c r="D35" s="384"/>
      <c r="E35" s="385"/>
      <c r="F35" s="386"/>
    </row>
    <row r="36" spans="1:6" ht="17.25" customHeight="1" thickBot="1">
      <c r="A36" s="399" t="s">
        <v>19</v>
      </c>
      <c r="B36" s="400" t="s">
        <v>290</v>
      </c>
      <c r="C36" s="400" t="s">
        <v>291</v>
      </c>
      <c r="D36" s="401"/>
      <c r="E36" s="402"/>
      <c r="F36" s="403"/>
    </row>
    <row r="38" spans="1:6">
      <c r="A38" s="364">
        <v>3</v>
      </c>
      <c r="B38" s="364" t="s">
        <v>68</v>
      </c>
    </row>
    <row r="39" spans="1:6">
      <c r="B39" s="364" t="s">
        <v>292</v>
      </c>
    </row>
    <row r="41" spans="1:6">
      <c r="A41" s="364">
        <v>4</v>
      </c>
      <c r="B41" s="364" t="s">
        <v>293</v>
      </c>
    </row>
    <row r="42" spans="1:6">
      <c r="B42" s="364" t="s">
        <v>294</v>
      </c>
    </row>
    <row r="44" spans="1:6">
      <c r="A44" s="364">
        <v>5</v>
      </c>
      <c r="B44" s="364" t="s">
        <v>295</v>
      </c>
    </row>
    <row r="45" spans="1:6">
      <c r="B45" s="364" t="s">
        <v>296</v>
      </c>
    </row>
    <row r="47" spans="1:6">
      <c r="A47" s="364">
        <v>6</v>
      </c>
      <c r="B47" s="364" t="s">
        <v>297</v>
      </c>
    </row>
    <row r="48" spans="1:6" ht="28.5" customHeight="1">
      <c r="B48" s="404" t="s">
        <v>298</v>
      </c>
      <c r="C48" s="404"/>
      <c r="D48" s="404"/>
      <c r="E48" s="404"/>
      <c r="F48" s="404"/>
    </row>
    <row r="50" spans="1:6">
      <c r="B50" s="364" t="s">
        <v>299</v>
      </c>
    </row>
    <row r="51" spans="1:6" s="405" customFormat="1" ht="29.25" customHeight="1">
      <c r="B51" s="404" t="s">
        <v>300</v>
      </c>
      <c r="C51" s="404"/>
      <c r="D51" s="404"/>
      <c r="E51" s="404"/>
      <c r="F51" s="404"/>
    </row>
    <row r="52" spans="1:6">
      <c r="B52" s="364" t="s">
        <v>301</v>
      </c>
    </row>
    <row r="54" spans="1:6">
      <c r="A54" s="406" t="s">
        <v>302</v>
      </c>
      <c r="B54" s="364" t="s">
        <v>303</v>
      </c>
    </row>
    <row r="55" spans="1:6">
      <c r="B55" s="364" t="s">
        <v>304</v>
      </c>
    </row>
    <row r="56" spans="1:6">
      <c r="B56" s="364" t="s">
        <v>305</v>
      </c>
    </row>
    <row r="57" spans="1:6">
      <c r="B57" s="407" t="s">
        <v>306</v>
      </c>
      <c r="C57" s="407"/>
      <c r="D57" s="407"/>
      <c r="E57" s="407"/>
      <c r="F57" s="407"/>
    </row>
    <row r="58" spans="1:6">
      <c r="B58" s="364" t="s">
        <v>307</v>
      </c>
    </row>
    <row r="59" spans="1:6">
      <c r="B59" s="364" t="s">
        <v>308</v>
      </c>
    </row>
    <row r="62" spans="1:6">
      <c r="C62" s="364" t="s">
        <v>309</v>
      </c>
    </row>
  </sheetData>
  <mergeCells count="24">
    <mergeCell ref="D34:F34"/>
    <mergeCell ref="D35:F35"/>
    <mergeCell ref="D36:F36"/>
    <mergeCell ref="B48:F48"/>
    <mergeCell ref="B51:F51"/>
    <mergeCell ref="B57:F57"/>
    <mergeCell ref="D28:F28"/>
    <mergeCell ref="D29:F29"/>
    <mergeCell ref="D30:F30"/>
    <mergeCell ref="B31:F31"/>
    <mergeCell ref="D32:F32"/>
    <mergeCell ref="D33:F33"/>
    <mergeCell ref="D22:F22"/>
    <mergeCell ref="D23:F23"/>
    <mergeCell ref="D24:F24"/>
    <mergeCell ref="B25:F25"/>
    <mergeCell ref="D26:F26"/>
    <mergeCell ref="D27:F27"/>
    <mergeCell ref="A3:F3"/>
    <mergeCell ref="A5:F5"/>
    <mergeCell ref="A7:F8"/>
    <mergeCell ref="A18:F18"/>
    <mergeCell ref="D19:F19"/>
    <mergeCell ref="D21:F21"/>
  </mergeCells>
  <phoneticPr fontId="2"/>
  <printOptions horizontalCentered="1"/>
  <pageMargins left="0.59055118110236227" right="0.59055118110236227" top="0.74803149606299213" bottom="0.74803149606299213" header="0.31496062992125984" footer="0.31496062992125984"/>
  <pageSetup paperSize="9" orientation="portrait" r:id="rId1"/>
  <rowBreaks count="1" manualBreakCount="1">
    <brk id="43"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tabColor rgb="FF002060"/>
  </sheetPr>
  <dimension ref="A1:BR51"/>
  <sheetViews>
    <sheetView showGridLines="0" zoomScaleNormal="100" zoomScaleSheetLayoutView="100" workbookViewId="0">
      <selection activeCell="V16" sqref="V16"/>
    </sheetView>
  </sheetViews>
  <sheetFormatPr defaultColWidth="0" defaultRowHeight="13.5" zeroHeight="1"/>
  <cols>
    <col min="1" max="1" width="3.625" style="13" bestFit="1" customWidth="1"/>
    <col min="2" max="2" width="8.75" style="13" customWidth="1"/>
    <col min="3" max="3" width="3.125" style="13" bestFit="1" customWidth="1"/>
    <col min="4" max="5" width="5.375" style="5" customWidth="1"/>
    <col min="6" max="7" width="6.625" style="5" customWidth="1"/>
    <col min="8" max="8" width="4.5" style="5" bestFit="1" customWidth="1"/>
    <col min="9" max="9" width="3.125" style="5" bestFit="1" customWidth="1"/>
    <col min="10" max="10" width="3.125" style="10" bestFit="1" customWidth="1"/>
    <col min="11" max="11" width="4.5" style="5" bestFit="1" customWidth="1"/>
    <col min="12" max="12" width="9.25" style="5" customWidth="1"/>
    <col min="13" max="13" width="3.25" style="5" customWidth="1"/>
    <col min="14" max="21" width="1.875" style="5" customWidth="1"/>
    <col min="22" max="22" width="3.125" style="5" bestFit="1" customWidth="1"/>
    <col min="23" max="23" width="3.5" style="5" customWidth="1"/>
    <col min="24" max="24" width="3" style="5" customWidth="1"/>
    <col min="25" max="25" width="9.25" style="5" customWidth="1"/>
    <col min="26" max="26" width="3.25" style="5" customWidth="1"/>
    <col min="27" max="34" width="1.875" style="5" customWidth="1"/>
    <col min="35" max="35" width="3.125" style="5" bestFit="1" customWidth="1"/>
    <col min="36" max="36" width="3.5" style="5" customWidth="1"/>
    <col min="37" max="37" width="3" style="5" customWidth="1"/>
    <col min="38" max="38" width="4.125" style="5" bestFit="1" customWidth="1"/>
    <col min="39" max="39" width="1" style="5" customWidth="1"/>
    <col min="40" max="40" width="3.125" style="5" hidden="1" customWidth="1"/>
    <col min="41" max="41" width="3.125" style="14" hidden="1" customWidth="1"/>
    <col min="42" max="42" width="7.625" style="14" hidden="1" customWidth="1"/>
    <col min="43" max="43" width="11" style="14" hidden="1" customWidth="1"/>
    <col min="44" max="44" width="8.25" style="14" hidden="1" customWidth="1"/>
    <col min="45" max="45" width="7" style="14" hidden="1" customWidth="1"/>
    <col min="46" max="46" width="3" style="35" hidden="1" customWidth="1"/>
    <col min="47" max="47" width="4.5" style="35" hidden="1" customWidth="1"/>
    <col min="48" max="49" width="3" style="35" hidden="1" customWidth="1"/>
    <col min="50" max="50" width="4.5" style="49" hidden="1" customWidth="1"/>
    <col min="51" max="51" width="9" style="49" hidden="1" customWidth="1"/>
    <col min="52" max="52" width="2.625" style="49" hidden="1" customWidth="1"/>
    <col min="53" max="53" width="9" style="49" hidden="1" customWidth="1"/>
    <col min="54" max="54" width="2.625" style="49" hidden="1" customWidth="1"/>
    <col min="55" max="55" width="4.5" style="49" hidden="1" customWidth="1"/>
    <col min="56" max="57" width="4.75" style="49" hidden="1" customWidth="1"/>
    <col min="58" max="58" width="4.5" style="49" hidden="1" customWidth="1"/>
    <col min="59" max="59" width="8.375" style="49" hidden="1" customWidth="1"/>
    <col min="60" max="60" width="5.375" style="49" hidden="1" customWidth="1"/>
    <col min="61" max="61" width="11" style="49" hidden="1" customWidth="1"/>
    <col min="62" max="67" width="9" style="14" hidden="1" customWidth="1"/>
    <col min="68" max="68" width="10.875" style="14" hidden="1" customWidth="1"/>
    <col min="69" max="69" width="10.875" style="4" hidden="1" customWidth="1"/>
    <col min="70" max="70" width="10.875" style="5" hidden="1" customWidth="1"/>
    <col min="71" max="16384" width="9" style="5" hidden="1"/>
  </cols>
  <sheetData>
    <row r="1" spans="1:69" ht="27" thickBot="1">
      <c r="A1" s="194" t="s">
        <v>225</v>
      </c>
      <c r="B1" s="195"/>
      <c r="C1" s="195"/>
      <c r="D1" s="196"/>
      <c r="E1" s="196"/>
      <c r="F1" s="206" t="s">
        <v>192</v>
      </c>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13" t="s">
        <v>115</v>
      </c>
      <c r="AK1" s="213"/>
      <c r="AL1" s="214"/>
      <c r="AM1" s="75"/>
      <c r="AN1" s="75"/>
      <c r="AO1" s="33"/>
      <c r="AP1" s="33"/>
      <c r="AQ1" s="33" t="s">
        <v>116</v>
      </c>
      <c r="AR1" s="33"/>
      <c r="AS1" s="33"/>
      <c r="AT1" s="48"/>
      <c r="AV1" s="48"/>
      <c r="AW1" s="48"/>
      <c r="AX1" s="50"/>
      <c r="AY1" s="50"/>
      <c r="AZ1" s="50"/>
      <c r="BA1" s="50"/>
      <c r="BB1" s="50"/>
      <c r="BC1" s="50"/>
      <c r="BD1" s="50"/>
      <c r="BE1" s="50"/>
      <c r="BF1" s="50"/>
      <c r="BG1" s="50"/>
      <c r="BH1" s="50"/>
      <c r="BN1" s="2"/>
      <c r="BO1" s="2"/>
      <c r="BP1" s="2"/>
    </row>
    <row r="2" spans="1:69" ht="12" customHeight="1" thickBot="1">
      <c r="A2" s="1"/>
      <c r="B2" s="1"/>
      <c r="C2" s="1"/>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76"/>
      <c r="AN2" s="76"/>
      <c r="AO2" s="33"/>
      <c r="AP2" s="33"/>
      <c r="AQ2" s="33" t="s">
        <v>117</v>
      </c>
      <c r="AR2" s="33"/>
      <c r="AS2" s="33"/>
      <c r="AT2" s="48"/>
      <c r="AV2" s="48"/>
      <c r="AW2" s="48"/>
      <c r="AX2" s="50"/>
      <c r="AY2" s="50"/>
      <c r="AZ2" s="50"/>
      <c r="BA2" s="50"/>
      <c r="BB2" s="50"/>
      <c r="BC2" s="50"/>
      <c r="BD2" s="50"/>
      <c r="BE2" s="50"/>
      <c r="BF2" s="50"/>
      <c r="BG2" s="50"/>
      <c r="BH2" s="50"/>
      <c r="BN2" s="2"/>
      <c r="BO2" s="2"/>
      <c r="BP2" s="2"/>
    </row>
    <row r="3" spans="1:69" s="6" customFormat="1" ht="22.5" customHeight="1" thickBot="1">
      <c r="A3" s="223" t="s">
        <v>90</v>
      </c>
      <c r="B3" s="224"/>
      <c r="C3" s="224"/>
      <c r="D3" s="225"/>
      <c r="E3" s="225"/>
      <c r="F3" s="226"/>
      <c r="G3" s="226"/>
      <c r="H3" s="227"/>
      <c r="I3" s="204" t="s">
        <v>97</v>
      </c>
      <c r="J3" s="205"/>
      <c r="K3" s="205"/>
      <c r="L3" s="205"/>
      <c r="M3" s="221"/>
      <c r="N3" s="221"/>
      <c r="O3" s="221"/>
      <c r="P3" s="221"/>
      <c r="Q3" s="221"/>
      <c r="R3" s="221"/>
      <c r="S3" s="221"/>
      <c r="T3" s="221"/>
      <c r="U3" s="221"/>
      <c r="V3" s="221"/>
      <c r="W3" s="222"/>
      <c r="X3" s="219" t="s">
        <v>167</v>
      </c>
      <c r="Y3" s="220"/>
      <c r="Z3" s="361">
        <v>1</v>
      </c>
      <c r="AA3" s="361"/>
      <c r="AB3" s="361"/>
      <c r="AC3" s="361"/>
      <c r="AD3" s="361"/>
      <c r="AE3" s="361"/>
      <c r="AF3" s="361"/>
      <c r="AG3" s="361"/>
      <c r="AH3" s="361"/>
      <c r="AI3" s="361"/>
      <c r="AJ3" s="361"/>
      <c r="AK3" s="361"/>
      <c r="AL3" s="362"/>
      <c r="AM3" s="61"/>
      <c r="AN3" s="61"/>
      <c r="AO3" s="36"/>
      <c r="AP3" s="36"/>
      <c r="AQ3" s="36"/>
      <c r="AR3" s="36"/>
      <c r="AS3" s="36"/>
      <c r="AT3" s="51"/>
      <c r="AU3" s="52"/>
      <c r="AV3" s="52"/>
      <c r="AW3" s="52"/>
      <c r="AX3" s="51"/>
      <c r="AY3" s="51"/>
      <c r="AZ3" s="51"/>
      <c r="BA3" s="51"/>
      <c r="BB3" s="51"/>
      <c r="BC3" s="51"/>
      <c r="BD3" s="51"/>
      <c r="BE3" s="51"/>
      <c r="BF3" s="51"/>
      <c r="BG3" s="51"/>
      <c r="BH3" s="51"/>
      <c r="BI3" s="51"/>
      <c r="BJ3" s="36"/>
      <c r="BK3" s="36"/>
      <c r="BL3" s="36"/>
      <c r="BM3" s="36"/>
      <c r="BN3" s="7"/>
      <c r="BO3" s="7"/>
      <c r="BP3" s="7"/>
      <c r="BQ3" s="8"/>
    </row>
    <row r="4" spans="1:69" s="6" customFormat="1" ht="22.5" customHeight="1" thickBot="1">
      <c r="A4" s="197" t="s">
        <v>93</v>
      </c>
      <c r="B4" s="198"/>
      <c r="C4" s="198"/>
      <c r="D4" s="199"/>
      <c r="E4" s="199"/>
      <c r="F4" s="200"/>
      <c r="G4" s="200"/>
      <c r="H4" s="201"/>
      <c r="I4" s="202" t="s">
        <v>1</v>
      </c>
      <c r="J4" s="203"/>
      <c r="K4" s="203"/>
      <c r="L4" s="203"/>
      <c r="M4" s="215"/>
      <c r="N4" s="215"/>
      <c r="O4" s="215"/>
      <c r="P4" s="215"/>
      <c r="Q4" s="215"/>
      <c r="R4" s="215"/>
      <c r="S4" s="215"/>
      <c r="T4" s="215"/>
      <c r="U4" s="215"/>
      <c r="V4" s="215"/>
      <c r="W4" s="216"/>
      <c r="X4" s="217" t="s">
        <v>194</v>
      </c>
      <c r="Y4" s="218"/>
      <c r="Z4" s="211"/>
      <c r="AA4" s="211"/>
      <c r="AB4" s="211"/>
      <c r="AC4" s="211"/>
      <c r="AD4" s="211"/>
      <c r="AE4" s="211"/>
      <c r="AF4" s="212"/>
      <c r="AG4" s="208"/>
      <c r="AH4" s="209"/>
      <c r="AI4" s="209"/>
      <c r="AJ4" s="209"/>
      <c r="AK4" s="210"/>
      <c r="AL4" s="32" t="s">
        <v>49</v>
      </c>
      <c r="AM4" s="77"/>
      <c r="AN4" s="77"/>
      <c r="AO4" s="36"/>
      <c r="AP4" s="36"/>
      <c r="AQ4" s="36"/>
      <c r="AR4" s="36"/>
      <c r="AS4" s="36"/>
      <c r="AT4" s="51"/>
      <c r="AU4" s="52"/>
      <c r="AV4" s="52"/>
      <c r="AW4" s="52"/>
      <c r="AX4" s="51"/>
      <c r="AY4" s="51"/>
      <c r="AZ4" s="51"/>
      <c r="BA4" s="51"/>
      <c r="BB4" s="51"/>
      <c r="BC4" s="51"/>
      <c r="BD4" s="51"/>
      <c r="BE4" s="51"/>
      <c r="BF4" s="51"/>
      <c r="BG4" s="51"/>
      <c r="BH4" s="51"/>
      <c r="BI4" s="51"/>
      <c r="BJ4" s="36"/>
      <c r="BK4" s="36"/>
      <c r="BL4" s="36"/>
      <c r="BM4" s="36"/>
      <c r="BN4" s="7"/>
      <c r="BO4" s="7"/>
      <c r="BP4" s="7"/>
      <c r="BQ4" s="8"/>
    </row>
    <row r="5" spans="1:69" s="6" customFormat="1" ht="22.5" customHeight="1" thickBot="1">
      <c r="A5" s="228" t="s">
        <v>41</v>
      </c>
      <c r="B5" s="229"/>
      <c r="C5" s="229"/>
      <c r="D5" s="230"/>
      <c r="E5" s="230"/>
      <c r="F5" s="200"/>
      <c r="G5" s="200"/>
      <c r="H5" s="201"/>
      <c r="I5" s="254" t="s">
        <v>94</v>
      </c>
      <c r="J5" s="255"/>
      <c r="K5" s="255"/>
      <c r="L5" s="255"/>
      <c r="M5" s="216"/>
      <c r="N5" s="256"/>
      <c r="O5" s="256"/>
      <c r="P5" s="256"/>
      <c r="Q5" s="256"/>
      <c r="R5" s="256"/>
      <c r="S5" s="256"/>
      <c r="T5" s="256"/>
      <c r="U5" s="256"/>
      <c r="V5" s="256"/>
      <c r="W5" s="256"/>
      <c r="X5" s="254" t="s">
        <v>95</v>
      </c>
      <c r="Y5" s="255"/>
      <c r="Z5" s="255"/>
      <c r="AA5" s="255"/>
      <c r="AB5" s="255"/>
      <c r="AC5" s="255"/>
      <c r="AD5" s="252"/>
      <c r="AE5" s="252"/>
      <c r="AF5" s="252"/>
      <c r="AG5" s="252"/>
      <c r="AH5" s="252"/>
      <c r="AI5" s="252"/>
      <c r="AJ5" s="252"/>
      <c r="AK5" s="252"/>
      <c r="AL5" s="253"/>
      <c r="AM5" s="78"/>
      <c r="AN5" s="78"/>
      <c r="AO5" s="36"/>
      <c r="AP5" s="36"/>
      <c r="AQ5" s="36"/>
      <c r="AR5" s="36"/>
      <c r="AS5" s="36"/>
      <c r="AT5" s="51"/>
      <c r="AU5" s="52"/>
      <c r="AV5" s="52"/>
      <c r="AW5" s="52"/>
      <c r="AX5" s="51"/>
      <c r="AY5" s="51"/>
      <c r="AZ5" s="51"/>
      <c r="BA5" s="51"/>
      <c r="BB5" s="51"/>
      <c r="BC5" s="51"/>
      <c r="BD5" s="51"/>
      <c r="BE5" s="51"/>
      <c r="BF5" s="51"/>
      <c r="BG5" s="51"/>
      <c r="BH5" s="51"/>
      <c r="BI5" s="51"/>
      <c r="BJ5" s="36"/>
      <c r="BK5" s="36"/>
      <c r="BL5" s="36"/>
      <c r="BM5" s="36"/>
      <c r="BN5" s="7"/>
      <c r="BO5" s="7"/>
      <c r="BP5" s="7"/>
      <c r="BQ5" s="8"/>
    </row>
    <row r="6" spans="1:69" ht="4.5" customHeight="1">
      <c r="A6" s="5"/>
      <c r="B6" s="5"/>
      <c r="C6" s="5"/>
      <c r="D6" s="21"/>
      <c r="E6" s="21"/>
      <c r="F6" s="21"/>
      <c r="G6" s="21"/>
      <c r="H6" s="21"/>
      <c r="I6" s="9"/>
      <c r="L6" s="11"/>
      <c r="M6" s="11"/>
      <c r="N6" s="11"/>
      <c r="O6" s="11"/>
      <c r="U6" s="19"/>
      <c r="V6" s="19"/>
      <c r="W6" s="20"/>
      <c r="X6" s="20"/>
      <c r="Y6" s="20"/>
      <c r="Z6" s="11"/>
      <c r="AA6" s="11"/>
      <c r="AB6" s="11"/>
      <c r="AC6" s="11"/>
      <c r="AD6" s="11"/>
      <c r="AE6" s="11"/>
      <c r="AF6" s="174"/>
      <c r="AG6" s="174"/>
      <c r="AH6" s="174"/>
      <c r="AI6" s="175"/>
      <c r="AJ6" s="175"/>
      <c r="AK6" s="175"/>
      <c r="AL6" s="175"/>
      <c r="AM6" s="35"/>
      <c r="AN6" s="35"/>
      <c r="AO6" s="35"/>
      <c r="AP6" s="35"/>
      <c r="AQ6" s="35"/>
      <c r="AR6" s="35"/>
      <c r="AS6" s="35"/>
      <c r="AX6" s="35"/>
      <c r="AY6" s="35"/>
      <c r="AZ6" s="35"/>
      <c r="BA6" s="35"/>
      <c r="BB6" s="35"/>
      <c r="BC6" s="35"/>
      <c r="BD6" s="35"/>
      <c r="BE6" s="35"/>
      <c r="BF6" s="35"/>
      <c r="BG6" s="35"/>
      <c r="BH6" s="35"/>
      <c r="BN6" s="2"/>
      <c r="BO6" s="2"/>
      <c r="BP6" s="2"/>
    </row>
    <row r="7" spans="1:69">
      <c r="A7" s="234" t="s">
        <v>218</v>
      </c>
      <c r="B7" s="234"/>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14"/>
      <c r="AN7" s="14"/>
      <c r="AO7" s="37"/>
      <c r="AP7" s="37"/>
      <c r="AQ7" s="37"/>
      <c r="AR7" s="37"/>
      <c r="AS7" s="37"/>
      <c r="AT7" s="38"/>
      <c r="AU7" s="38"/>
      <c r="AV7" s="38"/>
      <c r="AW7" s="38"/>
      <c r="AX7" s="47"/>
      <c r="AY7" s="47"/>
      <c r="AZ7" s="47"/>
      <c r="BA7" s="47"/>
      <c r="BB7" s="47"/>
      <c r="BC7" s="47"/>
      <c r="BD7" s="47"/>
      <c r="BE7" s="47"/>
      <c r="BF7" s="47"/>
      <c r="BG7" s="47"/>
      <c r="BH7" s="47"/>
      <c r="BN7" s="2"/>
      <c r="BO7" s="2"/>
      <c r="BP7" s="2"/>
      <c r="BQ7" s="5"/>
    </row>
    <row r="8" spans="1:69" s="12" customFormat="1" ht="13.5" customHeight="1">
      <c r="A8" s="173" t="s">
        <v>88</v>
      </c>
      <c r="B8" s="235" t="s">
        <v>217</v>
      </c>
      <c r="C8" s="173" t="s">
        <v>73</v>
      </c>
      <c r="D8" s="173" t="s">
        <v>76</v>
      </c>
      <c r="E8" s="173"/>
      <c r="F8" s="173" t="s">
        <v>75</v>
      </c>
      <c r="G8" s="173"/>
      <c r="H8" s="173" t="s">
        <v>77</v>
      </c>
      <c r="I8" s="173"/>
      <c r="J8" s="173"/>
      <c r="K8" s="178" t="s">
        <v>81</v>
      </c>
      <c r="L8" s="173" t="s">
        <v>82</v>
      </c>
      <c r="M8" s="173"/>
      <c r="N8" s="173"/>
      <c r="O8" s="173"/>
      <c r="P8" s="173"/>
      <c r="Q8" s="173"/>
      <c r="R8" s="173"/>
      <c r="S8" s="173"/>
      <c r="T8" s="173"/>
      <c r="U8" s="173"/>
      <c r="V8" s="173"/>
      <c r="W8" s="173"/>
      <c r="X8" s="173"/>
      <c r="Y8" s="173" t="s">
        <v>89</v>
      </c>
      <c r="Z8" s="173"/>
      <c r="AA8" s="173"/>
      <c r="AB8" s="173"/>
      <c r="AC8" s="173"/>
      <c r="AD8" s="173"/>
      <c r="AE8" s="173"/>
      <c r="AF8" s="173"/>
      <c r="AG8" s="173"/>
      <c r="AH8" s="173"/>
      <c r="AI8" s="173"/>
      <c r="AJ8" s="173"/>
      <c r="AK8" s="173"/>
      <c r="AL8" s="173" t="s">
        <v>99</v>
      </c>
      <c r="AM8" s="79"/>
      <c r="AN8" s="263" t="s">
        <v>138</v>
      </c>
      <c r="AO8" s="263" t="s">
        <v>139</v>
      </c>
      <c r="AP8" s="39"/>
      <c r="AQ8" s="40" t="s">
        <v>90</v>
      </c>
      <c r="AR8" s="41" t="s">
        <v>93</v>
      </c>
      <c r="AS8" s="41" t="s">
        <v>96</v>
      </c>
      <c r="AT8" s="55" t="s">
        <v>73</v>
      </c>
      <c r="AU8" s="41" t="s">
        <v>120</v>
      </c>
      <c r="AV8" s="41" t="s">
        <v>79</v>
      </c>
      <c r="AW8" s="41" t="s">
        <v>80</v>
      </c>
      <c r="AX8" s="40" t="s">
        <v>81</v>
      </c>
      <c r="AY8" s="261" t="s">
        <v>118</v>
      </c>
      <c r="AZ8" s="262"/>
      <c r="BA8" s="261" t="s">
        <v>119</v>
      </c>
      <c r="BB8" s="262"/>
      <c r="BC8" s="55" t="s">
        <v>83</v>
      </c>
      <c r="BD8" s="264" t="s">
        <v>144</v>
      </c>
      <c r="BE8" s="264"/>
      <c r="BF8" s="264" t="s">
        <v>147</v>
      </c>
      <c r="BG8" s="264"/>
      <c r="BH8" s="40" t="s">
        <v>152</v>
      </c>
      <c r="BI8" s="265" t="s">
        <v>155</v>
      </c>
      <c r="BJ8" s="259" t="s">
        <v>156</v>
      </c>
      <c r="BK8" s="34"/>
      <c r="BL8" s="34"/>
      <c r="BM8" s="34"/>
      <c r="BN8" s="3"/>
      <c r="BO8" s="3"/>
      <c r="BP8" s="3"/>
    </row>
    <row r="9" spans="1:69" s="12" customFormat="1" ht="13.5" customHeight="1">
      <c r="A9" s="173"/>
      <c r="B9" s="236"/>
      <c r="C9" s="173"/>
      <c r="D9" s="231" t="s">
        <v>73</v>
      </c>
      <c r="E9" s="232" t="s">
        <v>74</v>
      </c>
      <c r="F9" s="233" t="s">
        <v>73</v>
      </c>
      <c r="G9" s="177" t="s">
        <v>74</v>
      </c>
      <c r="H9" s="231" t="s">
        <v>78</v>
      </c>
      <c r="I9" s="176" t="s">
        <v>79</v>
      </c>
      <c r="J9" s="177" t="s">
        <v>80</v>
      </c>
      <c r="K9" s="178"/>
      <c r="L9" s="173" t="s">
        <v>87</v>
      </c>
      <c r="M9" s="173" t="s">
        <v>83</v>
      </c>
      <c r="N9" s="238" t="s">
        <v>84</v>
      </c>
      <c r="O9" s="239"/>
      <c r="P9" s="239"/>
      <c r="Q9" s="239"/>
      <c r="R9" s="239"/>
      <c r="S9" s="239"/>
      <c r="T9" s="239"/>
      <c r="U9" s="240"/>
      <c r="V9" s="173" t="s">
        <v>85</v>
      </c>
      <c r="W9" s="173" t="s">
        <v>98</v>
      </c>
      <c r="X9" s="173" t="s">
        <v>86</v>
      </c>
      <c r="Y9" s="173" t="s">
        <v>87</v>
      </c>
      <c r="Z9" s="173" t="s">
        <v>83</v>
      </c>
      <c r="AA9" s="238" t="s">
        <v>84</v>
      </c>
      <c r="AB9" s="239"/>
      <c r="AC9" s="239"/>
      <c r="AD9" s="239"/>
      <c r="AE9" s="239"/>
      <c r="AF9" s="239"/>
      <c r="AG9" s="239"/>
      <c r="AH9" s="240"/>
      <c r="AI9" s="173" t="s">
        <v>85</v>
      </c>
      <c r="AJ9" s="173" t="s">
        <v>98</v>
      </c>
      <c r="AK9" s="173" t="s">
        <v>86</v>
      </c>
      <c r="AL9" s="173"/>
      <c r="AM9" s="79"/>
      <c r="AN9" s="263"/>
      <c r="AO9" s="263"/>
      <c r="AP9" s="39"/>
      <c r="AQ9" s="42"/>
      <c r="AR9" s="43"/>
      <c r="AS9" s="44"/>
      <c r="AT9" s="55"/>
      <c r="AU9" s="41"/>
      <c r="AV9" s="41"/>
      <c r="AW9" s="41"/>
      <c r="AX9" s="40"/>
      <c r="AY9" s="41"/>
      <c r="AZ9" s="41"/>
      <c r="BA9" s="41"/>
      <c r="BB9" s="41"/>
      <c r="BC9" s="55"/>
      <c r="BD9" s="41"/>
      <c r="BE9" s="41"/>
      <c r="BF9" s="41"/>
      <c r="BG9" s="41"/>
      <c r="BH9" s="40"/>
      <c r="BI9" s="265"/>
      <c r="BJ9" s="259"/>
      <c r="BK9" s="34"/>
      <c r="BL9" s="34"/>
      <c r="BM9" s="34"/>
      <c r="BN9" s="3"/>
      <c r="BO9" s="3"/>
      <c r="BP9" s="3"/>
    </row>
    <row r="10" spans="1:69" s="12" customFormat="1" ht="13.5" customHeight="1">
      <c r="A10" s="173"/>
      <c r="B10" s="237"/>
      <c r="C10" s="173"/>
      <c r="D10" s="231"/>
      <c r="E10" s="232"/>
      <c r="F10" s="233"/>
      <c r="G10" s="177"/>
      <c r="H10" s="231"/>
      <c r="I10" s="176"/>
      <c r="J10" s="177"/>
      <c r="K10" s="178"/>
      <c r="L10" s="173"/>
      <c r="M10" s="173"/>
      <c r="N10" s="241"/>
      <c r="O10" s="242"/>
      <c r="P10" s="242"/>
      <c r="Q10" s="242"/>
      <c r="R10" s="242"/>
      <c r="S10" s="242"/>
      <c r="T10" s="242"/>
      <c r="U10" s="243"/>
      <c r="V10" s="173"/>
      <c r="W10" s="173"/>
      <c r="X10" s="173"/>
      <c r="Y10" s="173"/>
      <c r="Z10" s="173"/>
      <c r="AA10" s="241"/>
      <c r="AB10" s="242"/>
      <c r="AC10" s="242"/>
      <c r="AD10" s="242"/>
      <c r="AE10" s="242"/>
      <c r="AF10" s="242"/>
      <c r="AG10" s="242"/>
      <c r="AH10" s="243"/>
      <c r="AI10" s="173"/>
      <c r="AJ10" s="173"/>
      <c r="AK10" s="173"/>
      <c r="AL10" s="173"/>
      <c r="AM10" s="79"/>
      <c r="AN10" s="263"/>
      <c r="AO10" s="263"/>
      <c r="AP10" s="39"/>
      <c r="AQ10" s="45" t="s">
        <v>61</v>
      </c>
      <c r="AR10" s="43" t="s">
        <v>4</v>
      </c>
      <c r="AS10" s="44" t="s">
        <v>35</v>
      </c>
      <c r="AT10" s="55" t="s">
        <v>118</v>
      </c>
      <c r="AU10" s="41">
        <v>2000</v>
      </c>
      <c r="AV10" s="41">
        <v>1</v>
      </c>
      <c r="AW10" s="41">
        <v>1</v>
      </c>
      <c r="AX10" s="40" t="s">
        <v>121</v>
      </c>
      <c r="AY10" s="60" t="s">
        <v>105</v>
      </c>
      <c r="AZ10" s="60" t="s">
        <v>134</v>
      </c>
      <c r="BA10" s="60" t="s">
        <v>105</v>
      </c>
      <c r="BB10" s="60" t="s">
        <v>137</v>
      </c>
      <c r="BC10" s="55" t="s">
        <v>130</v>
      </c>
      <c r="BD10" s="41" t="s">
        <v>142</v>
      </c>
      <c r="BE10" s="41" t="s">
        <v>146</v>
      </c>
      <c r="BF10" s="41" t="s">
        <v>142</v>
      </c>
      <c r="BG10" s="41" t="s">
        <v>148</v>
      </c>
      <c r="BH10" s="40" t="s">
        <v>153</v>
      </c>
      <c r="BI10" s="265"/>
      <c r="BJ10" s="259"/>
      <c r="BK10" s="34"/>
      <c r="BL10" s="34"/>
      <c r="BM10" s="34"/>
      <c r="BN10" s="3"/>
      <c r="BO10" s="3"/>
      <c r="BP10" s="3"/>
    </row>
    <row r="11" spans="1:69" ht="15" customHeight="1">
      <c r="A11" s="65">
        <v>1</v>
      </c>
      <c r="B11" s="169"/>
      <c r="C11" s="26"/>
      <c r="D11" s="29"/>
      <c r="E11" s="57"/>
      <c r="F11" s="58"/>
      <c r="G11" s="30"/>
      <c r="H11" s="29"/>
      <c r="I11" s="31"/>
      <c r="J11" s="30"/>
      <c r="K11" s="26"/>
      <c r="L11" s="26"/>
      <c r="M11" s="26"/>
      <c r="N11" s="62"/>
      <c r="O11" s="63"/>
      <c r="P11" s="68" t="str">
        <f>IF(AN11="","",VLOOKUP(AN11,$BD$10:$BE$12,2,FALSE))</f>
        <v/>
      </c>
      <c r="Q11" s="63"/>
      <c r="R11" s="63"/>
      <c r="S11" s="68" t="str">
        <f>IF(AN11="","",VLOOKUP(AN11,$BF$10:$BG$12,2,FALSE))</f>
        <v/>
      </c>
      <c r="T11" s="63"/>
      <c r="U11" s="64"/>
      <c r="V11" s="26"/>
      <c r="W11" s="69"/>
      <c r="X11" s="69"/>
      <c r="Y11" s="26"/>
      <c r="Z11" s="26"/>
      <c r="AA11" s="62"/>
      <c r="AB11" s="63"/>
      <c r="AC11" s="68" t="str">
        <f>IF(AO11="","",VLOOKUP(AO11,$BD$10:$BE$12,2,FALSE))</f>
        <v/>
      </c>
      <c r="AD11" s="63"/>
      <c r="AE11" s="63"/>
      <c r="AF11" s="68" t="str">
        <f>IF(AO11="","",VLOOKUP(AO11,$BF$10:$BG$12,2,FALSE))</f>
        <v/>
      </c>
      <c r="AG11" s="63"/>
      <c r="AH11" s="64"/>
      <c r="AI11" s="26"/>
      <c r="AJ11" s="69"/>
      <c r="AK11" s="69"/>
      <c r="AL11" s="26"/>
      <c r="AM11" s="70"/>
      <c r="AN11" s="71" t="str">
        <f>IF(L11="","",VLOOKUP(L11,$AY$10:$AZ$33,2,FALSE))</f>
        <v/>
      </c>
      <c r="AO11" s="43" t="str">
        <f>IF(Y11="","",VLOOKUP(Y11,$AY$10:$AZ$33,2,FALSE))</f>
        <v/>
      </c>
      <c r="AP11" s="46"/>
      <c r="AQ11" s="45" t="s">
        <v>62</v>
      </c>
      <c r="AR11" s="43" t="s">
        <v>5</v>
      </c>
      <c r="AS11" s="44" t="s">
        <v>36</v>
      </c>
      <c r="AT11" s="56" t="s">
        <v>119</v>
      </c>
      <c r="AU11" s="43">
        <v>2001</v>
      </c>
      <c r="AV11" s="43">
        <v>2</v>
      </c>
      <c r="AW11" s="43">
        <v>2</v>
      </c>
      <c r="AX11" s="59" t="s">
        <v>122</v>
      </c>
      <c r="AY11" s="60" t="s">
        <v>106</v>
      </c>
      <c r="AZ11" s="60" t="s">
        <v>134</v>
      </c>
      <c r="BA11" s="60" t="s">
        <v>106</v>
      </c>
      <c r="BB11" s="60" t="s">
        <v>137</v>
      </c>
      <c r="BC11" s="56" t="s">
        <v>131</v>
      </c>
      <c r="BD11" s="54" t="s">
        <v>143</v>
      </c>
      <c r="BE11" s="54" t="s">
        <v>151</v>
      </c>
      <c r="BF11" s="54" t="s">
        <v>143</v>
      </c>
      <c r="BG11" s="54" t="s">
        <v>149</v>
      </c>
      <c r="BH11" s="53" t="s">
        <v>154</v>
      </c>
      <c r="BI11" s="44">
        <f>COUNTA(L11,Y11)</f>
        <v>0</v>
      </c>
      <c r="BJ11" s="14" t="str">
        <f>BI11&amp;AL11</f>
        <v>0</v>
      </c>
      <c r="BN11" s="2"/>
      <c r="BO11" s="2"/>
      <c r="BP11" s="2"/>
      <c r="BQ11" s="5"/>
    </row>
    <row r="12" spans="1:69" ht="15" customHeight="1">
      <c r="A12" s="65">
        <v>2</v>
      </c>
      <c r="B12" s="169"/>
      <c r="C12" s="26"/>
      <c r="D12" s="29"/>
      <c r="E12" s="57"/>
      <c r="F12" s="58"/>
      <c r="G12" s="30"/>
      <c r="H12" s="29"/>
      <c r="I12" s="31"/>
      <c r="J12" s="30"/>
      <c r="K12" s="26"/>
      <c r="L12" s="26"/>
      <c r="M12" s="26"/>
      <c r="N12" s="62"/>
      <c r="O12" s="63"/>
      <c r="P12" s="68" t="str">
        <f t="shared" ref="P12:P30" si="0">IF(AN12="","",VLOOKUP(AN12,$BD$10:$BE$12,2,FALSE))</f>
        <v/>
      </c>
      <c r="Q12" s="63"/>
      <c r="R12" s="63"/>
      <c r="S12" s="68" t="str">
        <f t="shared" ref="S12:S30" si="1">IF(AN12="","",VLOOKUP(AN12,$BF$10:$BG$12,2,FALSE))</f>
        <v/>
      </c>
      <c r="T12" s="63"/>
      <c r="U12" s="64"/>
      <c r="V12" s="26"/>
      <c r="W12" s="69"/>
      <c r="X12" s="69"/>
      <c r="Y12" s="26"/>
      <c r="Z12" s="26"/>
      <c r="AA12" s="62"/>
      <c r="AB12" s="63"/>
      <c r="AC12" s="68" t="str">
        <f t="shared" ref="AC12:AC30" si="2">IF(AO12="","",VLOOKUP(AO12,$BD$10:$BE$12,2,FALSE))</f>
        <v/>
      </c>
      <c r="AD12" s="63"/>
      <c r="AE12" s="63"/>
      <c r="AF12" s="68" t="str">
        <f t="shared" ref="AF12:AF30" si="3">IF(AO12="","",VLOOKUP(AO12,$BF$10:$BG$12,2,FALSE))</f>
        <v/>
      </c>
      <c r="AG12" s="63"/>
      <c r="AH12" s="64"/>
      <c r="AI12" s="26"/>
      <c r="AJ12" s="69"/>
      <c r="AK12" s="69"/>
      <c r="AL12" s="26"/>
      <c r="AM12" s="70"/>
      <c r="AN12" s="71" t="str">
        <f t="shared" ref="AN12:AN30" si="4">IF(L12="","",VLOOKUP(L12,$AY$10:$AZ$33,2,FALSE))</f>
        <v/>
      </c>
      <c r="AO12" s="43" t="str">
        <f t="shared" ref="AO12:AO30" si="5">IF(Y12="","",VLOOKUP(Y12,$AY$10:$AZ$33,2,FALSE))</f>
        <v/>
      </c>
      <c r="AP12" s="46"/>
      <c r="AQ12" s="45" t="s">
        <v>20</v>
      </c>
      <c r="AR12" s="43" t="s">
        <v>6</v>
      </c>
      <c r="AS12" s="44" t="s">
        <v>34</v>
      </c>
      <c r="AT12" s="38"/>
      <c r="AU12" s="43">
        <v>2002</v>
      </c>
      <c r="AV12" s="43">
        <v>3</v>
      </c>
      <c r="AW12" s="43">
        <v>3</v>
      </c>
      <c r="AX12" s="59" t="s">
        <v>123</v>
      </c>
      <c r="AY12" s="60" t="s">
        <v>107</v>
      </c>
      <c r="AZ12" s="60" t="s">
        <v>134</v>
      </c>
      <c r="BA12" s="60" t="s">
        <v>107</v>
      </c>
      <c r="BB12" s="60" t="s">
        <v>137</v>
      </c>
      <c r="BC12" s="46"/>
      <c r="BD12" s="54" t="s">
        <v>145</v>
      </c>
      <c r="BE12" s="54" t="s">
        <v>150</v>
      </c>
      <c r="BF12" s="54" t="s">
        <v>145</v>
      </c>
      <c r="BG12" s="54" t="s">
        <v>151</v>
      </c>
      <c r="BH12" s="46"/>
      <c r="BI12" s="44">
        <f t="shared" ref="BI12:BI30" si="6">COUNTA(L12,Y12)</f>
        <v>0</v>
      </c>
      <c r="BJ12" s="14" t="str">
        <f t="shared" ref="BJ12:BJ30" si="7">BI12&amp;AL12</f>
        <v>0</v>
      </c>
      <c r="BN12" s="2"/>
      <c r="BO12" s="2"/>
      <c r="BP12" s="2"/>
      <c r="BQ12" s="5"/>
    </row>
    <row r="13" spans="1:69" ht="15" customHeight="1">
      <c r="A13" s="65">
        <v>3</v>
      </c>
      <c r="B13" s="169"/>
      <c r="C13" s="26"/>
      <c r="D13" s="29"/>
      <c r="E13" s="57"/>
      <c r="F13" s="58"/>
      <c r="G13" s="30"/>
      <c r="H13" s="29"/>
      <c r="I13" s="31"/>
      <c r="J13" s="30"/>
      <c r="K13" s="26"/>
      <c r="L13" s="26"/>
      <c r="M13" s="26"/>
      <c r="N13" s="62"/>
      <c r="O13" s="63"/>
      <c r="P13" s="68" t="str">
        <f t="shared" si="0"/>
        <v/>
      </c>
      <c r="Q13" s="63"/>
      <c r="R13" s="63"/>
      <c r="S13" s="68" t="str">
        <f t="shared" si="1"/>
        <v/>
      </c>
      <c r="T13" s="63"/>
      <c r="U13" s="64"/>
      <c r="V13" s="26"/>
      <c r="W13" s="69"/>
      <c r="X13" s="69"/>
      <c r="Y13" s="26"/>
      <c r="Z13" s="26"/>
      <c r="AA13" s="62"/>
      <c r="AB13" s="63"/>
      <c r="AC13" s="68" t="str">
        <f t="shared" si="2"/>
        <v/>
      </c>
      <c r="AD13" s="63"/>
      <c r="AE13" s="63"/>
      <c r="AF13" s="68" t="str">
        <f t="shared" si="3"/>
        <v/>
      </c>
      <c r="AG13" s="63"/>
      <c r="AH13" s="64"/>
      <c r="AI13" s="26"/>
      <c r="AJ13" s="69"/>
      <c r="AK13" s="69"/>
      <c r="AL13" s="26"/>
      <c r="AM13" s="70"/>
      <c r="AN13" s="71" t="str">
        <f t="shared" si="4"/>
        <v/>
      </c>
      <c r="AO13" s="43" t="str">
        <f t="shared" si="5"/>
        <v/>
      </c>
      <c r="AP13" s="46"/>
      <c r="AQ13" s="45" t="s">
        <v>91</v>
      </c>
      <c r="AR13" s="43" t="s">
        <v>7</v>
      </c>
      <c r="AS13" s="44" t="s">
        <v>37</v>
      </c>
      <c r="AT13" s="38"/>
      <c r="AU13" s="43">
        <v>2003</v>
      </c>
      <c r="AV13" s="43">
        <v>4</v>
      </c>
      <c r="AW13" s="43">
        <v>4</v>
      </c>
      <c r="AX13" s="46"/>
      <c r="AY13" s="60" t="s">
        <v>132</v>
      </c>
      <c r="AZ13" s="60" t="s">
        <v>134</v>
      </c>
      <c r="BA13" s="60" t="s">
        <v>108</v>
      </c>
      <c r="BB13" s="60" t="s">
        <v>137</v>
      </c>
      <c r="BC13" s="46"/>
      <c r="BD13" s="46"/>
      <c r="BE13" s="46"/>
      <c r="BF13" s="46"/>
      <c r="BG13" s="46"/>
      <c r="BH13" s="46"/>
      <c r="BI13" s="44">
        <f t="shared" si="6"/>
        <v>0</v>
      </c>
      <c r="BJ13" s="14" t="str">
        <f t="shared" si="7"/>
        <v>0</v>
      </c>
      <c r="BN13" s="2"/>
      <c r="BO13" s="2"/>
      <c r="BP13" s="2"/>
      <c r="BQ13" s="5"/>
    </row>
    <row r="14" spans="1:69" ht="15" customHeight="1">
      <c r="A14" s="65">
        <v>4</v>
      </c>
      <c r="B14" s="169"/>
      <c r="C14" s="26"/>
      <c r="D14" s="29"/>
      <c r="E14" s="57"/>
      <c r="F14" s="58"/>
      <c r="G14" s="30"/>
      <c r="H14" s="29"/>
      <c r="I14" s="31"/>
      <c r="J14" s="30"/>
      <c r="K14" s="26"/>
      <c r="L14" s="26"/>
      <c r="M14" s="26"/>
      <c r="N14" s="62"/>
      <c r="O14" s="63"/>
      <c r="P14" s="68" t="str">
        <f t="shared" si="0"/>
        <v/>
      </c>
      <c r="Q14" s="63"/>
      <c r="R14" s="63"/>
      <c r="S14" s="68" t="str">
        <f t="shared" si="1"/>
        <v/>
      </c>
      <c r="T14" s="63"/>
      <c r="U14" s="64"/>
      <c r="V14" s="26"/>
      <c r="W14" s="69"/>
      <c r="X14" s="69"/>
      <c r="Y14" s="26"/>
      <c r="Z14" s="26"/>
      <c r="AA14" s="62"/>
      <c r="AB14" s="63"/>
      <c r="AC14" s="68" t="str">
        <f t="shared" si="2"/>
        <v/>
      </c>
      <c r="AD14" s="63"/>
      <c r="AE14" s="63"/>
      <c r="AF14" s="68" t="str">
        <f t="shared" si="3"/>
        <v/>
      </c>
      <c r="AG14" s="63"/>
      <c r="AH14" s="64"/>
      <c r="AI14" s="26"/>
      <c r="AJ14" s="69"/>
      <c r="AK14" s="69"/>
      <c r="AL14" s="26"/>
      <c r="AM14" s="70"/>
      <c r="AN14" s="71" t="str">
        <f t="shared" si="4"/>
        <v/>
      </c>
      <c r="AO14" s="43" t="str">
        <f t="shared" si="5"/>
        <v/>
      </c>
      <c r="AP14" s="46"/>
      <c r="AQ14" s="45" t="s">
        <v>63</v>
      </c>
      <c r="AR14" s="43" t="s">
        <v>8</v>
      </c>
      <c r="AS14" s="44" t="s">
        <v>38</v>
      </c>
      <c r="AT14" s="38"/>
      <c r="AU14" s="43">
        <v>2004</v>
      </c>
      <c r="AV14" s="43">
        <v>5</v>
      </c>
      <c r="AW14" s="43">
        <v>5</v>
      </c>
      <c r="AX14" s="46"/>
      <c r="AY14" s="60" t="s">
        <v>108</v>
      </c>
      <c r="AZ14" s="60" t="s">
        <v>134</v>
      </c>
      <c r="BA14" s="60" t="s">
        <v>109</v>
      </c>
      <c r="BB14" s="60" t="s">
        <v>137</v>
      </c>
      <c r="BC14" s="46"/>
      <c r="BD14" s="46"/>
      <c r="BE14" s="46"/>
      <c r="BF14" s="46"/>
      <c r="BG14" s="46"/>
      <c r="BH14" s="46"/>
      <c r="BI14" s="44">
        <f t="shared" si="6"/>
        <v>0</v>
      </c>
      <c r="BJ14" s="14" t="str">
        <f t="shared" si="7"/>
        <v>0</v>
      </c>
      <c r="BN14" s="2"/>
      <c r="BO14" s="2"/>
      <c r="BP14" s="2"/>
      <c r="BQ14" s="5"/>
    </row>
    <row r="15" spans="1:69" ht="15" customHeight="1">
      <c r="A15" s="65">
        <v>5</v>
      </c>
      <c r="B15" s="169"/>
      <c r="C15" s="26"/>
      <c r="D15" s="29"/>
      <c r="E15" s="57"/>
      <c r="F15" s="58"/>
      <c r="G15" s="30"/>
      <c r="H15" s="29"/>
      <c r="I15" s="31"/>
      <c r="J15" s="30"/>
      <c r="K15" s="26"/>
      <c r="L15" s="26"/>
      <c r="M15" s="26"/>
      <c r="N15" s="62"/>
      <c r="O15" s="63"/>
      <c r="P15" s="68" t="str">
        <f t="shared" si="0"/>
        <v/>
      </c>
      <c r="Q15" s="63"/>
      <c r="R15" s="63"/>
      <c r="S15" s="68" t="str">
        <f t="shared" si="1"/>
        <v/>
      </c>
      <c r="T15" s="63"/>
      <c r="U15" s="64"/>
      <c r="V15" s="26"/>
      <c r="W15" s="69"/>
      <c r="X15" s="69"/>
      <c r="Y15" s="26"/>
      <c r="Z15" s="26"/>
      <c r="AA15" s="62"/>
      <c r="AB15" s="63"/>
      <c r="AC15" s="68" t="str">
        <f t="shared" si="2"/>
        <v/>
      </c>
      <c r="AD15" s="63"/>
      <c r="AE15" s="63"/>
      <c r="AF15" s="68" t="str">
        <f t="shared" si="3"/>
        <v/>
      </c>
      <c r="AG15" s="63"/>
      <c r="AH15" s="64"/>
      <c r="AI15" s="26"/>
      <c r="AJ15" s="69"/>
      <c r="AK15" s="69"/>
      <c r="AL15" s="26"/>
      <c r="AM15" s="70"/>
      <c r="AN15" s="71" t="str">
        <f t="shared" si="4"/>
        <v/>
      </c>
      <c r="AO15" s="43" t="str">
        <f t="shared" si="5"/>
        <v/>
      </c>
      <c r="AP15" s="46"/>
      <c r="AQ15" s="45" t="s">
        <v>64</v>
      </c>
      <c r="AR15" s="43" t="s">
        <v>9</v>
      </c>
      <c r="AS15" s="46"/>
      <c r="AT15" s="38"/>
      <c r="AU15" s="43"/>
      <c r="AV15" s="43">
        <v>6</v>
      </c>
      <c r="AW15" s="41">
        <v>6</v>
      </c>
      <c r="AX15" s="46"/>
      <c r="AY15" s="60" t="s">
        <v>109</v>
      </c>
      <c r="AZ15" s="60" t="s">
        <v>134</v>
      </c>
      <c r="BA15" s="60" t="s">
        <v>110</v>
      </c>
      <c r="BB15" s="60" t="s">
        <v>137</v>
      </c>
      <c r="BC15" s="46"/>
      <c r="BD15" s="46"/>
      <c r="BE15" s="46"/>
      <c r="BF15" s="46"/>
      <c r="BG15" s="46"/>
      <c r="BH15" s="46"/>
      <c r="BI15" s="44">
        <f t="shared" si="6"/>
        <v>0</v>
      </c>
      <c r="BJ15" s="14" t="str">
        <f t="shared" si="7"/>
        <v>0</v>
      </c>
      <c r="BN15" s="2"/>
      <c r="BO15" s="2"/>
      <c r="BP15" s="2"/>
      <c r="BQ15" s="5"/>
    </row>
    <row r="16" spans="1:69" ht="15" customHeight="1">
      <c r="A16" s="65">
        <v>6</v>
      </c>
      <c r="B16" s="169"/>
      <c r="C16" s="26"/>
      <c r="D16" s="29"/>
      <c r="E16" s="57"/>
      <c r="F16" s="58"/>
      <c r="G16" s="30"/>
      <c r="H16" s="29"/>
      <c r="I16" s="31"/>
      <c r="J16" s="30"/>
      <c r="K16" s="26"/>
      <c r="L16" s="26"/>
      <c r="M16" s="26"/>
      <c r="N16" s="62"/>
      <c r="O16" s="63"/>
      <c r="P16" s="68" t="str">
        <f t="shared" si="0"/>
        <v/>
      </c>
      <c r="Q16" s="63"/>
      <c r="R16" s="63"/>
      <c r="S16" s="68" t="str">
        <f t="shared" si="1"/>
        <v/>
      </c>
      <c r="T16" s="63"/>
      <c r="U16" s="64"/>
      <c r="V16" s="26"/>
      <c r="W16" s="69"/>
      <c r="X16" s="69"/>
      <c r="Y16" s="26"/>
      <c r="Z16" s="26"/>
      <c r="AA16" s="62"/>
      <c r="AB16" s="63"/>
      <c r="AC16" s="68" t="str">
        <f t="shared" si="2"/>
        <v/>
      </c>
      <c r="AD16" s="63"/>
      <c r="AE16" s="63"/>
      <c r="AF16" s="68" t="str">
        <f t="shared" si="3"/>
        <v/>
      </c>
      <c r="AG16" s="63"/>
      <c r="AH16" s="64"/>
      <c r="AI16" s="26"/>
      <c r="AJ16" s="69"/>
      <c r="AK16" s="69"/>
      <c r="AL16" s="26"/>
      <c r="AM16" s="70"/>
      <c r="AN16" s="71" t="str">
        <f t="shared" si="4"/>
        <v/>
      </c>
      <c r="AO16" s="43" t="str">
        <f t="shared" si="5"/>
        <v/>
      </c>
      <c r="AP16" s="46"/>
      <c r="AQ16" s="45" t="s">
        <v>65</v>
      </c>
      <c r="AR16" s="43" t="s">
        <v>10</v>
      </c>
      <c r="AS16" s="46"/>
      <c r="AT16" s="38"/>
      <c r="AU16" s="43"/>
      <c r="AV16" s="43">
        <v>7</v>
      </c>
      <c r="AW16" s="43">
        <v>7</v>
      </c>
      <c r="AX16" s="46"/>
      <c r="AY16" s="60" t="s">
        <v>126</v>
      </c>
      <c r="AZ16" s="60" t="s">
        <v>134</v>
      </c>
      <c r="BA16" s="60" t="s">
        <v>125</v>
      </c>
      <c r="BB16" s="60" t="s">
        <v>137</v>
      </c>
      <c r="BC16" s="46"/>
      <c r="BD16" s="46"/>
      <c r="BE16" s="46"/>
      <c r="BF16" s="46"/>
      <c r="BG16" s="46"/>
      <c r="BH16" s="46"/>
      <c r="BI16" s="44">
        <f t="shared" si="6"/>
        <v>0</v>
      </c>
      <c r="BJ16" s="14" t="str">
        <f t="shared" si="7"/>
        <v>0</v>
      </c>
      <c r="BN16" s="2"/>
      <c r="BO16" s="2"/>
      <c r="BP16" s="2"/>
      <c r="BQ16" s="5"/>
    </row>
    <row r="17" spans="1:69" ht="15" customHeight="1">
      <c r="A17" s="65">
        <v>7</v>
      </c>
      <c r="B17" s="169"/>
      <c r="C17" s="26"/>
      <c r="D17" s="29"/>
      <c r="E17" s="57"/>
      <c r="F17" s="58"/>
      <c r="G17" s="30"/>
      <c r="H17" s="29"/>
      <c r="I17" s="31"/>
      <c r="J17" s="30"/>
      <c r="K17" s="26"/>
      <c r="L17" s="26"/>
      <c r="M17" s="26"/>
      <c r="N17" s="62"/>
      <c r="O17" s="63"/>
      <c r="P17" s="68" t="str">
        <f t="shared" si="0"/>
        <v/>
      </c>
      <c r="Q17" s="63"/>
      <c r="R17" s="63"/>
      <c r="S17" s="68" t="str">
        <f t="shared" si="1"/>
        <v/>
      </c>
      <c r="T17" s="63"/>
      <c r="U17" s="64"/>
      <c r="V17" s="26"/>
      <c r="W17" s="69"/>
      <c r="X17" s="69"/>
      <c r="Y17" s="26"/>
      <c r="Z17" s="26"/>
      <c r="AA17" s="62"/>
      <c r="AB17" s="63"/>
      <c r="AC17" s="68" t="str">
        <f t="shared" si="2"/>
        <v/>
      </c>
      <c r="AD17" s="63"/>
      <c r="AE17" s="63"/>
      <c r="AF17" s="68" t="str">
        <f t="shared" si="3"/>
        <v/>
      </c>
      <c r="AG17" s="63"/>
      <c r="AH17" s="64"/>
      <c r="AI17" s="26"/>
      <c r="AJ17" s="69"/>
      <c r="AK17" s="69"/>
      <c r="AL17" s="26"/>
      <c r="AM17" s="70"/>
      <c r="AN17" s="71" t="str">
        <f t="shared" si="4"/>
        <v/>
      </c>
      <c r="AO17" s="43" t="str">
        <f t="shared" si="5"/>
        <v/>
      </c>
      <c r="AP17" s="46"/>
      <c r="AQ17" s="45" t="s">
        <v>66</v>
      </c>
      <c r="AR17" s="43" t="s">
        <v>11</v>
      </c>
      <c r="AS17" s="46"/>
      <c r="AT17" s="38"/>
      <c r="AU17" s="43"/>
      <c r="AV17" s="43">
        <v>8</v>
      </c>
      <c r="AW17" s="43">
        <v>8</v>
      </c>
      <c r="AX17" s="46"/>
      <c r="AY17" s="60" t="s">
        <v>127</v>
      </c>
      <c r="AZ17" s="60" t="s">
        <v>134</v>
      </c>
      <c r="BA17" s="60" t="s">
        <v>111</v>
      </c>
      <c r="BB17" s="60" t="s">
        <v>136</v>
      </c>
      <c r="BC17" s="46"/>
      <c r="BD17" s="46"/>
      <c r="BE17" s="46"/>
      <c r="BF17" s="46"/>
      <c r="BG17" s="46"/>
      <c r="BH17" s="46"/>
      <c r="BI17" s="44">
        <f t="shared" si="6"/>
        <v>0</v>
      </c>
      <c r="BJ17" s="14" t="str">
        <f t="shared" si="7"/>
        <v>0</v>
      </c>
      <c r="BN17" s="2"/>
      <c r="BO17" s="2"/>
      <c r="BP17" s="2"/>
      <c r="BQ17" s="5"/>
    </row>
    <row r="18" spans="1:69" ht="15" customHeight="1">
      <c r="A18" s="65">
        <v>8</v>
      </c>
      <c r="B18" s="169"/>
      <c r="C18" s="26"/>
      <c r="D18" s="29"/>
      <c r="E18" s="57"/>
      <c r="F18" s="58"/>
      <c r="G18" s="30"/>
      <c r="H18" s="29"/>
      <c r="I18" s="31"/>
      <c r="J18" s="30"/>
      <c r="K18" s="26"/>
      <c r="L18" s="26"/>
      <c r="M18" s="26"/>
      <c r="N18" s="62"/>
      <c r="O18" s="63"/>
      <c r="P18" s="68" t="str">
        <f t="shared" si="0"/>
        <v/>
      </c>
      <c r="Q18" s="63"/>
      <c r="R18" s="63"/>
      <c r="S18" s="68" t="str">
        <f t="shared" si="1"/>
        <v/>
      </c>
      <c r="T18" s="63"/>
      <c r="U18" s="64"/>
      <c r="V18" s="26"/>
      <c r="W18" s="69"/>
      <c r="X18" s="69"/>
      <c r="Y18" s="26"/>
      <c r="Z18" s="26"/>
      <c r="AA18" s="62"/>
      <c r="AB18" s="63"/>
      <c r="AC18" s="68" t="str">
        <f t="shared" si="2"/>
        <v/>
      </c>
      <c r="AD18" s="63"/>
      <c r="AE18" s="63"/>
      <c r="AF18" s="68" t="str">
        <f t="shared" si="3"/>
        <v/>
      </c>
      <c r="AG18" s="63"/>
      <c r="AH18" s="64"/>
      <c r="AI18" s="26"/>
      <c r="AJ18" s="69"/>
      <c r="AK18" s="69"/>
      <c r="AL18" s="26"/>
      <c r="AM18" s="70"/>
      <c r="AN18" s="71" t="str">
        <f t="shared" si="4"/>
        <v/>
      </c>
      <c r="AO18" s="43" t="str">
        <f t="shared" si="5"/>
        <v/>
      </c>
      <c r="AP18" s="39"/>
      <c r="AQ18" s="45" t="s">
        <v>67</v>
      </c>
      <c r="AR18" s="43" t="s">
        <v>12</v>
      </c>
      <c r="AS18" s="39"/>
      <c r="AT18" s="38"/>
      <c r="AU18" s="43"/>
      <c r="AV18" s="43">
        <v>9</v>
      </c>
      <c r="AW18" s="43">
        <v>9</v>
      </c>
      <c r="AX18" s="46"/>
      <c r="AY18" s="60" t="s">
        <v>111</v>
      </c>
      <c r="AZ18" s="60" t="s">
        <v>136</v>
      </c>
      <c r="BA18" s="60" t="s">
        <v>113</v>
      </c>
      <c r="BB18" s="60" t="s">
        <v>136</v>
      </c>
      <c r="BC18" s="46"/>
      <c r="BD18" s="46"/>
      <c r="BE18" s="46"/>
      <c r="BF18" s="46"/>
      <c r="BG18" s="46"/>
      <c r="BH18" s="46"/>
      <c r="BI18" s="44">
        <f t="shared" si="6"/>
        <v>0</v>
      </c>
      <c r="BJ18" s="14" t="str">
        <f t="shared" si="7"/>
        <v>0</v>
      </c>
      <c r="BN18" s="2"/>
      <c r="BO18" s="2"/>
      <c r="BP18" s="2"/>
      <c r="BQ18" s="5"/>
    </row>
    <row r="19" spans="1:69" ht="15" customHeight="1">
      <c r="A19" s="65">
        <v>9</v>
      </c>
      <c r="B19" s="169"/>
      <c r="C19" s="26"/>
      <c r="D19" s="29"/>
      <c r="E19" s="57"/>
      <c r="F19" s="58"/>
      <c r="G19" s="30"/>
      <c r="H19" s="29"/>
      <c r="I19" s="31"/>
      <c r="J19" s="30"/>
      <c r="K19" s="26"/>
      <c r="L19" s="26"/>
      <c r="M19" s="26"/>
      <c r="N19" s="62"/>
      <c r="O19" s="63"/>
      <c r="P19" s="68" t="str">
        <f t="shared" si="0"/>
        <v/>
      </c>
      <c r="Q19" s="63"/>
      <c r="R19" s="63"/>
      <c r="S19" s="68" t="str">
        <f t="shared" si="1"/>
        <v/>
      </c>
      <c r="T19" s="63"/>
      <c r="U19" s="64"/>
      <c r="V19" s="26"/>
      <c r="W19" s="69"/>
      <c r="X19" s="69"/>
      <c r="Y19" s="26"/>
      <c r="Z19" s="26"/>
      <c r="AA19" s="62"/>
      <c r="AB19" s="63"/>
      <c r="AC19" s="68" t="str">
        <f t="shared" si="2"/>
        <v/>
      </c>
      <c r="AD19" s="63"/>
      <c r="AE19" s="63"/>
      <c r="AF19" s="68" t="str">
        <f t="shared" si="3"/>
        <v/>
      </c>
      <c r="AG19" s="63"/>
      <c r="AH19" s="64"/>
      <c r="AI19" s="26"/>
      <c r="AJ19" s="69"/>
      <c r="AK19" s="69"/>
      <c r="AL19" s="26"/>
      <c r="AM19" s="70"/>
      <c r="AN19" s="71" t="str">
        <f t="shared" si="4"/>
        <v/>
      </c>
      <c r="AO19" s="43" t="str">
        <f t="shared" si="5"/>
        <v/>
      </c>
      <c r="AP19" s="39"/>
      <c r="AQ19" s="45" t="s">
        <v>92</v>
      </c>
      <c r="AR19" s="43" t="s">
        <v>13</v>
      </c>
      <c r="AS19" s="39"/>
      <c r="AT19" s="38"/>
      <c r="AU19" s="43"/>
      <c r="AV19" s="43">
        <v>10</v>
      </c>
      <c r="AW19" s="43">
        <v>10</v>
      </c>
      <c r="AX19" s="46"/>
      <c r="AY19" s="60" t="s">
        <v>112</v>
      </c>
      <c r="AZ19" s="60" t="s">
        <v>136</v>
      </c>
      <c r="BA19" s="60" t="s">
        <v>129</v>
      </c>
      <c r="BB19" s="60" t="s">
        <v>136</v>
      </c>
      <c r="BC19" s="46"/>
      <c r="BD19" s="46"/>
      <c r="BE19" s="46"/>
      <c r="BF19" s="46"/>
      <c r="BG19" s="46"/>
      <c r="BH19" s="46"/>
      <c r="BI19" s="44">
        <f t="shared" si="6"/>
        <v>0</v>
      </c>
      <c r="BJ19" s="14" t="str">
        <f t="shared" si="7"/>
        <v>0</v>
      </c>
      <c r="BN19" s="2"/>
      <c r="BO19" s="2"/>
      <c r="BP19" s="2"/>
      <c r="BQ19" s="5"/>
    </row>
    <row r="20" spans="1:69" ht="15" customHeight="1">
      <c r="A20" s="65">
        <v>10</v>
      </c>
      <c r="B20" s="169"/>
      <c r="C20" s="26"/>
      <c r="D20" s="29"/>
      <c r="E20" s="57"/>
      <c r="F20" s="58"/>
      <c r="G20" s="30"/>
      <c r="H20" s="29"/>
      <c r="I20" s="31"/>
      <c r="J20" s="30"/>
      <c r="K20" s="26"/>
      <c r="L20" s="26"/>
      <c r="M20" s="26"/>
      <c r="N20" s="62"/>
      <c r="O20" s="63"/>
      <c r="P20" s="68" t="str">
        <f t="shared" si="0"/>
        <v/>
      </c>
      <c r="Q20" s="63"/>
      <c r="R20" s="63"/>
      <c r="S20" s="68" t="str">
        <f t="shared" si="1"/>
        <v/>
      </c>
      <c r="T20" s="63"/>
      <c r="U20" s="64"/>
      <c r="V20" s="26"/>
      <c r="W20" s="69"/>
      <c r="X20" s="69"/>
      <c r="Y20" s="26"/>
      <c r="Z20" s="26"/>
      <c r="AA20" s="62"/>
      <c r="AB20" s="63"/>
      <c r="AC20" s="68" t="str">
        <f t="shared" si="2"/>
        <v/>
      </c>
      <c r="AD20" s="63"/>
      <c r="AE20" s="63"/>
      <c r="AF20" s="68" t="str">
        <f t="shared" si="3"/>
        <v/>
      </c>
      <c r="AG20" s="63"/>
      <c r="AH20" s="64"/>
      <c r="AI20" s="26"/>
      <c r="AJ20" s="69"/>
      <c r="AK20" s="69"/>
      <c r="AL20" s="26"/>
      <c r="AM20" s="70"/>
      <c r="AN20" s="71" t="str">
        <f t="shared" si="4"/>
        <v/>
      </c>
      <c r="AO20" s="43" t="str">
        <f t="shared" si="5"/>
        <v/>
      </c>
      <c r="AP20" s="39"/>
      <c r="AQ20" s="45" t="s">
        <v>72</v>
      </c>
      <c r="AR20" s="43" t="s">
        <v>2</v>
      </c>
      <c r="AS20" s="39"/>
      <c r="AT20" s="38"/>
      <c r="AU20" s="43"/>
      <c r="AV20" s="43">
        <v>11</v>
      </c>
      <c r="AW20" s="41">
        <v>11</v>
      </c>
      <c r="AX20" s="46"/>
      <c r="AY20" s="60" t="s">
        <v>141</v>
      </c>
      <c r="AZ20" s="60" t="s">
        <v>136</v>
      </c>
      <c r="BA20" s="60" t="s">
        <v>114</v>
      </c>
      <c r="BB20" s="60" t="s">
        <v>136</v>
      </c>
      <c r="BC20" s="46"/>
      <c r="BD20" s="46"/>
      <c r="BE20" s="46"/>
      <c r="BF20" s="46"/>
      <c r="BG20" s="46"/>
      <c r="BH20" s="46"/>
      <c r="BI20" s="44">
        <f t="shared" si="6"/>
        <v>0</v>
      </c>
      <c r="BJ20" s="14" t="str">
        <f t="shared" si="7"/>
        <v>0</v>
      </c>
      <c r="BN20" s="2"/>
      <c r="BO20" s="2"/>
      <c r="BP20" s="2"/>
    </row>
    <row r="21" spans="1:69" ht="15" customHeight="1">
      <c r="A21" s="65">
        <v>11</v>
      </c>
      <c r="B21" s="169"/>
      <c r="C21" s="26"/>
      <c r="D21" s="29"/>
      <c r="E21" s="57"/>
      <c r="F21" s="58"/>
      <c r="G21" s="30"/>
      <c r="H21" s="29"/>
      <c r="I21" s="31"/>
      <c r="J21" s="30"/>
      <c r="K21" s="26"/>
      <c r="L21" s="26"/>
      <c r="M21" s="26"/>
      <c r="N21" s="62"/>
      <c r="O21" s="63"/>
      <c r="P21" s="68" t="str">
        <f t="shared" si="0"/>
        <v/>
      </c>
      <c r="Q21" s="63"/>
      <c r="R21" s="63"/>
      <c r="S21" s="68" t="str">
        <f t="shared" si="1"/>
        <v/>
      </c>
      <c r="T21" s="63"/>
      <c r="U21" s="64"/>
      <c r="V21" s="26"/>
      <c r="W21" s="69"/>
      <c r="X21" s="69"/>
      <c r="Y21" s="26"/>
      <c r="Z21" s="26"/>
      <c r="AA21" s="62"/>
      <c r="AB21" s="63"/>
      <c r="AC21" s="68" t="str">
        <f t="shared" si="2"/>
        <v/>
      </c>
      <c r="AD21" s="63"/>
      <c r="AE21" s="63"/>
      <c r="AF21" s="68" t="str">
        <f t="shared" si="3"/>
        <v/>
      </c>
      <c r="AG21" s="63"/>
      <c r="AH21" s="64"/>
      <c r="AI21" s="26"/>
      <c r="AJ21" s="69"/>
      <c r="AK21" s="69"/>
      <c r="AL21" s="26"/>
      <c r="AM21" s="70"/>
      <c r="AN21" s="71" t="str">
        <f t="shared" si="4"/>
        <v/>
      </c>
      <c r="AO21" s="43" t="str">
        <f t="shared" si="5"/>
        <v/>
      </c>
      <c r="AP21" s="39"/>
      <c r="AQ21" s="39"/>
      <c r="AR21" s="43" t="s">
        <v>14</v>
      </c>
      <c r="AS21" s="39"/>
      <c r="AT21" s="38"/>
      <c r="AU21" s="43"/>
      <c r="AV21" s="43">
        <v>12</v>
      </c>
      <c r="AW21" s="43">
        <v>12</v>
      </c>
      <c r="AX21" s="46"/>
      <c r="AY21" s="60" t="s">
        <v>129</v>
      </c>
      <c r="AZ21" s="60" t="s">
        <v>136</v>
      </c>
      <c r="BA21" s="16"/>
      <c r="BB21" s="60"/>
      <c r="BC21" s="46"/>
      <c r="BD21" s="46"/>
      <c r="BE21" s="46"/>
      <c r="BF21" s="46"/>
      <c r="BG21" s="46"/>
      <c r="BH21" s="46"/>
      <c r="BI21" s="44">
        <f t="shared" si="6"/>
        <v>0</v>
      </c>
      <c r="BJ21" s="14" t="str">
        <f t="shared" si="7"/>
        <v>0</v>
      </c>
      <c r="BN21" s="2"/>
      <c r="BO21" s="2"/>
      <c r="BP21" s="2"/>
    </row>
    <row r="22" spans="1:69" ht="15" customHeight="1">
      <c r="A22" s="65">
        <v>12</v>
      </c>
      <c r="B22" s="169"/>
      <c r="C22" s="26"/>
      <c r="D22" s="29"/>
      <c r="E22" s="57"/>
      <c r="F22" s="58"/>
      <c r="G22" s="30"/>
      <c r="H22" s="29"/>
      <c r="I22" s="31"/>
      <c r="J22" s="30"/>
      <c r="K22" s="26"/>
      <c r="L22" s="26"/>
      <c r="M22" s="26"/>
      <c r="N22" s="62"/>
      <c r="O22" s="63"/>
      <c r="P22" s="68" t="str">
        <f t="shared" si="0"/>
        <v/>
      </c>
      <c r="Q22" s="63"/>
      <c r="R22" s="63"/>
      <c r="S22" s="68" t="str">
        <f t="shared" si="1"/>
        <v/>
      </c>
      <c r="T22" s="63"/>
      <c r="U22" s="64"/>
      <c r="V22" s="26"/>
      <c r="W22" s="69"/>
      <c r="X22" s="69"/>
      <c r="Y22" s="26"/>
      <c r="Z22" s="26"/>
      <c r="AA22" s="62"/>
      <c r="AB22" s="63"/>
      <c r="AC22" s="68" t="str">
        <f t="shared" si="2"/>
        <v/>
      </c>
      <c r="AD22" s="63"/>
      <c r="AE22" s="63"/>
      <c r="AF22" s="68" t="str">
        <f t="shared" si="3"/>
        <v/>
      </c>
      <c r="AG22" s="63"/>
      <c r="AH22" s="64"/>
      <c r="AI22" s="26"/>
      <c r="AJ22" s="69"/>
      <c r="AK22" s="69"/>
      <c r="AL22" s="26"/>
      <c r="AM22" s="70"/>
      <c r="AN22" s="71" t="str">
        <f t="shared" si="4"/>
        <v/>
      </c>
      <c r="AO22" s="43" t="str">
        <f t="shared" si="5"/>
        <v/>
      </c>
      <c r="AP22" s="39"/>
      <c r="AQ22" s="39"/>
      <c r="AR22" s="43" t="s">
        <v>15</v>
      </c>
      <c r="AS22" s="39"/>
      <c r="AT22" s="38"/>
      <c r="AU22" s="43"/>
      <c r="AV22" s="43"/>
      <c r="AW22" s="43">
        <v>13</v>
      </c>
      <c r="AX22" s="46"/>
      <c r="AY22" s="60" t="s">
        <v>114</v>
      </c>
      <c r="AZ22" s="60" t="s">
        <v>140</v>
      </c>
      <c r="BA22" s="43"/>
      <c r="BB22" s="60"/>
      <c r="BC22" s="46"/>
      <c r="BD22" s="46"/>
      <c r="BE22" s="46"/>
      <c r="BF22" s="46"/>
      <c r="BG22" s="46"/>
      <c r="BH22" s="46"/>
      <c r="BI22" s="44">
        <f t="shared" si="6"/>
        <v>0</v>
      </c>
      <c r="BJ22" s="14" t="str">
        <f t="shared" si="7"/>
        <v>0</v>
      </c>
      <c r="BN22" s="2"/>
      <c r="BO22" s="2"/>
      <c r="BP22" s="2"/>
    </row>
    <row r="23" spans="1:69" ht="15" customHeight="1">
      <c r="A23" s="65">
        <v>13</v>
      </c>
      <c r="B23" s="169"/>
      <c r="C23" s="26"/>
      <c r="D23" s="29"/>
      <c r="E23" s="57"/>
      <c r="F23" s="58"/>
      <c r="G23" s="30"/>
      <c r="H23" s="29"/>
      <c r="I23" s="31"/>
      <c r="J23" s="30"/>
      <c r="K23" s="26"/>
      <c r="L23" s="26"/>
      <c r="M23" s="26"/>
      <c r="N23" s="62"/>
      <c r="O23" s="63"/>
      <c r="P23" s="68" t="str">
        <f t="shared" si="0"/>
        <v/>
      </c>
      <c r="Q23" s="63"/>
      <c r="R23" s="63"/>
      <c r="S23" s="68" t="str">
        <f t="shared" si="1"/>
        <v/>
      </c>
      <c r="T23" s="63"/>
      <c r="U23" s="64"/>
      <c r="V23" s="26"/>
      <c r="W23" s="69"/>
      <c r="X23" s="69"/>
      <c r="Y23" s="26"/>
      <c r="Z23" s="26"/>
      <c r="AA23" s="62"/>
      <c r="AB23" s="63"/>
      <c r="AC23" s="68" t="str">
        <f t="shared" si="2"/>
        <v/>
      </c>
      <c r="AD23" s="63"/>
      <c r="AE23" s="63"/>
      <c r="AF23" s="68" t="str">
        <f t="shared" si="3"/>
        <v/>
      </c>
      <c r="AG23" s="63"/>
      <c r="AH23" s="64"/>
      <c r="AI23" s="26"/>
      <c r="AJ23" s="69"/>
      <c r="AK23" s="69"/>
      <c r="AL23" s="26"/>
      <c r="AM23" s="70"/>
      <c r="AN23" s="71" t="str">
        <f t="shared" si="4"/>
        <v/>
      </c>
      <c r="AO23" s="43" t="str">
        <f t="shared" si="5"/>
        <v/>
      </c>
      <c r="AP23" s="39"/>
      <c r="AQ23" s="39"/>
      <c r="AR23" s="43" t="s">
        <v>16</v>
      </c>
      <c r="AS23" s="39"/>
      <c r="AT23" s="38"/>
      <c r="AU23" s="43"/>
      <c r="AV23" s="43"/>
      <c r="AW23" s="43">
        <v>14</v>
      </c>
      <c r="AX23" s="46"/>
      <c r="AY23" s="16" t="s">
        <v>105</v>
      </c>
      <c r="AZ23" s="16" t="s">
        <v>133</v>
      </c>
      <c r="BA23" s="46"/>
      <c r="BB23" s="46"/>
      <c r="BC23" s="46"/>
      <c r="BD23" s="46"/>
      <c r="BE23" s="46"/>
      <c r="BF23" s="46"/>
      <c r="BG23" s="46"/>
      <c r="BH23" s="46"/>
      <c r="BI23" s="44">
        <f t="shared" si="6"/>
        <v>0</v>
      </c>
      <c r="BJ23" s="14" t="str">
        <f t="shared" si="7"/>
        <v>0</v>
      </c>
      <c r="BN23" s="2"/>
      <c r="BO23" s="2"/>
      <c r="BP23" s="2"/>
    </row>
    <row r="24" spans="1:69" ht="15" customHeight="1">
      <c r="A24" s="65">
        <v>14</v>
      </c>
      <c r="B24" s="169"/>
      <c r="C24" s="26"/>
      <c r="D24" s="29"/>
      <c r="E24" s="57"/>
      <c r="F24" s="58"/>
      <c r="G24" s="30"/>
      <c r="H24" s="29"/>
      <c r="I24" s="31"/>
      <c r="J24" s="30"/>
      <c r="K24" s="26"/>
      <c r="L24" s="26"/>
      <c r="M24" s="26"/>
      <c r="N24" s="62"/>
      <c r="O24" s="63"/>
      <c r="P24" s="68" t="str">
        <f t="shared" si="0"/>
        <v/>
      </c>
      <c r="Q24" s="63"/>
      <c r="R24" s="63"/>
      <c r="S24" s="68" t="str">
        <f t="shared" si="1"/>
        <v/>
      </c>
      <c r="T24" s="63"/>
      <c r="U24" s="64"/>
      <c r="V24" s="26"/>
      <c r="W24" s="69"/>
      <c r="X24" s="69"/>
      <c r="Y24" s="26"/>
      <c r="Z24" s="26"/>
      <c r="AA24" s="62"/>
      <c r="AB24" s="63"/>
      <c r="AC24" s="68" t="str">
        <f t="shared" si="2"/>
        <v/>
      </c>
      <c r="AD24" s="63"/>
      <c r="AE24" s="63"/>
      <c r="AF24" s="68" t="str">
        <f t="shared" si="3"/>
        <v/>
      </c>
      <c r="AG24" s="63"/>
      <c r="AH24" s="64"/>
      <c r="AI24" s="26"/>
      <c r="AJ24" s="69"/>
      <c r="AK24" s="69"/>
      <c r="AL24" s="26"/>
      <c r="AM24" s="70"/>
      <c r="AN24" s="71" t="str">
        <f t="shared" si="4"/>
        <v/>
      </c>
      <c r="AO24" s="43" t="str">
        <f t="shared" si="5"/>
        <v/>
      </c>
      <c r="AP24" s="39"/>
      <c r="AQ24" s="39"/>
      <c r="AR24" s="43" t="s">
        <v>17</v>
      </c>
      <c r="AS24" s="39"/>
      <c r="AT24" s="38"/>
      <c r="AU24" s="43"/>
      <c r="AV24" s="43"/>
      <c r="AW24" s="43">
        <v>15</v>
      </c>
      <c r="AX24" s="46"/>
      <c r="AY24" s="16" t="s">
        <v>106</v>
      </c>
      <c r="AZ24" s="16" t="s">
        <v>133</v>
      </c>
      <c r="BA24" s="46"/>
      <c r="BB24" s="46"/>
      <c r="BC24" s="46"/>
      <c r="BD24" s="46"/>
      <c r="BE24" s="46"/>
      <c r="BF24" s="46"/>
      <c r="BG24" s="46"/>
      <c r="BH24" s="46"/>
      <c r="BI24" s="44">
        <f t="shared" si="6"/>
        <v>0</v>
      </c>
      <c r="BJ24" s="14" t="str">
        <f t="shared" si="7"/>
        <v>0</v>
      </c>
      <c r="BN24" s="2"/>
      <c r="BO24" s="2"/>
      <c r="BP24" s="2"/>
    </row>
    <row r="25" spans="1:69" ht="15" customHeight="1">
      <c r="A25" s="65">
        <v>15</v>
      </c>
      <c r="B25" s="169"/>
      <c r="C25" s="26"/>
      <c r="D25" s="29"/>
      <c r="E25" s="57"/>
      <c r="F25" s="58"/>
      <c r="G25" s="30"/>
      <c r="H25" s="29"/>
      <c r="I25" s="31"/>
      <c r="J25" s="30"/>
      <c r="K25" s="26"/>
      <c r="L25" s="26"/>
      <c r="M25" s="26"/>
      <c r="N25" s="62"/>
      <c r="O25" s="63"/>
      <c r="P25" s="68" t="str">
        <f t="shared" si="0"/>
        <v/>
      </c>
      <c r="Q25" s="63"/>
      <c r="R25" s="63"/>
      <c r="S25" s="68" t="str">
        <f t="shared" si="1"/>
        <v/>
      </c>
      <c r="T25" s="63"/>
      <c r="U25" s="64"/>
      <c r="V25" s="26"/>
      <c r="W25" s="69"/>
      <c r="X25" s="69"/>
      <c r="Y25" s="26"/>
      <c r="Z25" s="26"/>
      <c r="AA25" s="62"/>
      <c r="AB25" s="63"/>
      <c r="AC25" s="68" t="str">
        <f t="shared" si="2"/>
        <v/>
      </c>
      <c r="AD25" s="63"/>
      <c r="AE25" s="63"/>
      <c r="AF25" s="68" t="str">
        <f t="shared" si="3"/>
        <v/>
      </c>
      <c r="AG25" s="63"/>
      <c r="AH25" s="64"/>
      <c r="AI25" s="26"/>
      <c r="AJ25" s="69"/>
      <c r="AK25" s="69"/>
      <c r="AL25" s="26"/>
      <c r="AM25" s="70"/>
      <c r="AN25" s="71" t="str">
        <f t="shared" si="4"/>
        <v/>
      </c>
      <c r="AO25" s="43" t="str">
        <f t="shared" si="5"/>
        <v/>
      </c>
      <c r="AP25" s="39"/>
      <c r="AQ25" s="39"/>
      <c r="AR25" s="43" t="s">
        <v>0</v>
      </c>
      <c r="AS25" s="39"/>
      <c r="AT25" s="38"/>
      <c r="AU25" s="43"/>
      <c r="AV25" s="43"/>
      <c r="AW25" s="41">
        <v>16</v>
      </c>
      <c r="AX25" s="46"/>
      <c r="AY25" s="16" t="s">
        <v>107</v>
      </c>
      <c r="AZ25" s="16" t="s">
        <v>133</v>
      </c>
      <c r="BA25" s="46"/>
      <c r="BB25" s="46"/>
      <c r="BC25" s="46"/>
      <c r="BD25" s="46"/>
      <c r="BE25" s="46"/>
      <c r="BF25" s="46"/>
      <c r="BG25" s="46"/>
      <c r="BH25" s="46"/>
      <c r="BI25" s="44">
        <f t="shared" si="6"/>
        <v>0</v>
      </c>
      <c r="BJ25" s="14" t="str">
        <f t="shared" si="7"/>
        <v>0</v>
      </c>
      <c r="BN25" s="2"/>
      <c r="BO25" s="2"/>
      <c r="BP25" s="2"/>
    </row>
    <row r="26" spans="1:69" ht="15" customHeight="1">
      <c r="A26" s="65">
        <v>16</v>
      </c>
      <c r="B26" s="169"/>
      <c r="C26" s="26"/>
      <c r="D26" s="29"/>
      <c r="E26" s="57"/>
      <c r="F26" s="58"/>
      <c r="G26" s="30"/>
      <c r="H26" s="29"/>
      <c r="I26" s="31"/>
      <c r="J26" s="30"/>
      <c r="K26" s="26"/>
      <c r="L26" s="26"/>
      <c r="M26" s="26"/>
      <c r="N26" s="62"/>
      <c r="O26" s="63"/>
      <c r="P26" s="68" t="str">
        <f t="shared" si="0"/>
        <v/>
      </c>
      <c r="Q26" s="63"/>
      <c r="R26" s="63"/>
      <c r="S26" s="68" t="str">
        <f t="shared" si="1"/>
        <v/>
      </c>
      <c r="T26" s="63"/>
      <c r="U26" s="64"/>
      <c r="V26" s="26"/>
      <c r="W26" s="69"/>
      <c r="X26" s="69"/>
      <c r="Y26" s="26"/>
      <c r="Z26" s="26"/>
      <c r="AA26" s="62"/>
      <c r="AB26" s="63"/>
      <c r="AC26" s="68" t="str">
        <f t="shared" si="2"/>
        <v/>
      </c>
      <c r="AD26" s="63"/>
      <c r="AE26" s="63"/>
      <c r="AF26" s="68" t="str">
        <f t="shared" si="3"/>
        <v/>
      </c>
      <c r="AG26" s="63"/>
      <c r="AH26" s="64"/>
      <c r="AI26" s="26"/>
      <c r="AJ26" s="69"/>
      <c r="AK26" s="69"/>
      <c r="AL26" s="26"/>
      <c r="AM26" s="70"/>
      <c r="AN26" s="71" t="str">
        <f t="shared" si="4"/>
        <v/>
      </c>
      <c r="AO26" s="43" t="str">
        <f t="shared" si="5"/>
        <v/>
      </c>
      <c r="AP26" s="39"/>
      <c r="AQ26" s="39"/>
      <c r="AR26" s="43" t="s">
        <v>19</v>
      </c>
      <c r="AS26" s="39"/>
      <c r="AT26" s="38"/>
      <c r="AU26" s="43"/>
      <c r="AV26" s="43"/>
      <c r="AW26" s="43">
        <v>17</v>
      </c>
      <c r="AX26" s="46"/>
      <c r="AY26" s="16" t="s">
        <v>108</v>
      </c>
      <c r="AZ26" s="16" t="s">
        <v>133</v>
      </c>
      <c r="BA26" s="46"/>
      <c r="BB26" s="46"/>
      <c r="BC26" s="46"/>
      <c r="BD26" s="46"/>
      <c r="BE26" s="46"/>
      <c r="BF26" s="46"/>
      <c r="BG26" s="46"/>
      <c r="BH26" s="46"/>
      <c r="BI26" s="44">
        <f t="shared" si="6"/>
        <v>0</v>
      </c>
      <c r="BJ26" s="14" t="str">
        <f t="shared" si="7"/>
        <v>0</v>
      </c>
      <c r="BN26" s="2"/>
      <c r="BO26" s="2"/>
      <c r="BP26" s="2"/>
    </row>
    <row r="27" spans="1:69" ht="15" customHeight="1">
      <c r="A27" s="65">
        <v>17</v>
      </c>
      <c r="B27" s="169"/>
      <c r="C27" s="26"/>
      <c r="D27" s="29"/>
      <c r="E27" s="57"/>
      <c r="F27" s="58"/>
      <c r="G27" s="30"/>
      <c r="H27" s="29"/>
      <c r="I27" s="31"/>
      <c r="J27" s="30"/>
      <c r="K27" s="26"/>
      <c r="L27" s="26"/>
      <c r="M27" s="26"/>
      <c r="N27" s="62"/>
      <c r="O27" s="63"/>
      <c r="P27" s="68" t="str">
        <f t="shared" si="0"/>
        <v/>
      </c>
      <c r="Q27" s="63"/>
      <c r="R27" s="63"/>
      <c r="S27" s="68" t="str">
        <f t="shared" si="1"/>
        <v/>
      </c>
      <c r="T27" s="63"/>
      <c r="U27" s="64"/>
      <c r="V27" s="26"/>
      <c r="W27" s="69"/>
      <c r="X27" s="69"/>
      <c r="Y27" s="26"/>
      <c r="Z27" s="26"/>
      <c r="AA27" s="62"/>
      <c r="AB27" s="63"/>
      <c r="AC27" s="68" t="str">
        <f t="shared" si="2"/>
        <v/>
      </c>
      <c r="AD27" s="63"/>
      <c r="AE27" s="63"/>
      <c r="AF27" s="68" t="str">
        <f t="shared" si="3"/>
        <v/>
      </c>
      <c r="AG27" s="63"/>
      <c r="AH27" s="64"/>
      <c r="AI27" s="26"/>
      <c r="AJ27" s="69"/>
      <c r="AK27" s="69"/>
      <c r="AL27" s="26"/>
      <c r="AM27" s="70"/>
      <c r="AN27" s="71" t="str">
        <f t="shared" si="4"/>
        <v/>
      </c>
      <c r="AO27" s="43" t="str">
        <f t="shared" si="5"/>
        <v/>
      </c>
      <c r="AP27" s="39"/>
      <c r="AQ27" s="39"/>
      <c r="AR27" s="43" t="s">
        <v>69</v>
      </c>
      <c r="AS27" s="39"/>
      <c r="AT27" s="38"/>
      <c r="AU27" s="43"/>
      <c r="AV27" s="43"/>
      <c r="AW27" s="43">
        <v>18</v>
      </c>
      <c r="AX27" s="46"/>
      <c r="AY27" s="16" t="s">
        <v>109</v>
      </c>
      <c r="AZ27" s="16" t="s">
        <v>133</v>
      </c>
      <c r="BA27" s="46"/>
      <c r="BB27" s="46"/>
      <c r="BC27" s="46"/>
      <c r="BD27" s="46"/>
      <c r="BE27" s="46"/>
      <c r="BF27" s="46"/>
      <c r="BG27" s="46"/>
      <c r="BH27" s="46"/>
      <c r="BI27" s="44">
        <f t="shared" si="6"/>
        <v>0</v>
      </c>
      <c r="BJ27" s="14" t="str">
        <f t="shared" si="7"/>
        <v>0</v>
      </c>
      <c r="BN27" s="2"/>
      <c r="BO27" s="2"/>
      <c r="BP27" s="2"/>
    </row>
    <row r="28" spans="1:69" ht="15" customHeight="1">
      <c r="A28" s="65">
        <v>18</v>
      </c>
      <c r="B28" s="169"/>
      <c r="C28" s="26"/>
      <c r="D28" s="29"/>
      <c r="E28" s="57"/>
      <c r="F28" s="58"/>
      <c r="G28" s="30"/>
      <c r="H28" s="29"/>
      <c r="I28" s="31"/>
      <c r="J28" s="30"/>
      <c r="K28" s="26"/>
      <c r="L28" s="26"/>
      <c r="M28" s="26"/>
      <c r="N28" s="62"/>
      <c r="O28" s="63"/>
      <c r="P28" s="68" t="str">
        <f t="shared" si="0"/>
        <v/>
      </c>
      <c r="Q28" s="63"/>
      <c r="R28" s="63"/>
      <c r="S28" s="68" t="str">
        <f t="shared" si="1"/>
        <v/>
      </c>
      <c r="T28" s="63"/>
      <c r="U28" s="64"/>
      <c r="V28" s="26"/>
      <c r="W28" s="69"/>
      <c r="X28" s="69"/>
      <c r="Y28" s="26"/>
      <c r="Z28" s="26"/>
      <c r="AA28" s="62"/>
      <c r="AB28" s="63"/>
      <c r="AC28" s="68" t="str">
        <f t="shared" si="2"/>
        <v/>
      </c>
      <c r="AD28" s="63"/>
      <c r="AE28" s="63"/>
      <c r="AF28" s="68" t="str">
        <f t="shared" si="3"/>
        <v/>
      </c>
      <c r="AG28" s="63"/>
      <c r="AH28" s="64"/>
      <c r="AI28" s="26"/>
      <c r="AJ28" s="69"/>
      <c r="AK28" s="69"/>
      <c r="AL28" s="26"/>
      <c r="AM28" s="70"/>
      <c r="AN28" s="71" t="str">
        <f t="shared" si="4"/>
        <v/>
      </c>
      <c r="AO28" s="43" t="str">
        <f t="shared" si="5"/>
        <v/>
      </c>
      <c r="AP28" s="39"/>
      <c r="AQ28" s="39"/>
      <c r="AR28" s="43" t="s">
        <v>70</v>
      </c>
      <c r="AS28" s="39"/>
      <c r="AT28" s="38"/>
      <c r="AU28" s="43"/>
      <c r="AV28" s="43"/>
      <c r="AW28" s="43">
        <v>19</v>
      </c>
      <c r="AX28" s="46"/>
      <c r="AY28" s="16" t="s">
        <v>110</v>
      </c>
      <c r="AZ28" s="16" t="s">
        <v>133</v>
      </c>
      <c r="BA28" s="46"/>
      <c r="BB28" s="46"/>
      <c r="BC28" s="46"/>
      <c r="BD28" s="46"/>
      <c r="BE28" s="46"/>
      <c r="BF28" s="46"/>
      <c r="BG28" s="46"/>
      <c r="BH28" s="46"/>
      <c r="BI28" s="44">
        <f t="shared" si="6"/>
        <v>0</v>
      </c>
      <c r="BJ28" s="14" t="str">
        <f t="shared" si="7"/>
        <v>0</v>
      </c>
      <c r="BN28" s="2"/>
      <c r="BO28" s="2"/>
      <c r="BP28" s="2"/>
    </row>
    <row r="29" spans="1:69" ht="15" customHeight="1">
      <c r="A29" s="65">
        <v>19</v>
      </c>
      <c r="B29" s="169"/>
      <c r="C29" s="26"/>
      <c r="D29" s="29"/>
      <c r="E29" s="57"/>
      <c r="F29" s="58"/>
      <c r="G29" s="30"/>
      <c r="H29" s="29"/>
      <c r="I29" s="31"/>
      <c r="J29" s="30"/>
      <c r="K29" s="26"/>
      <c r="L29" s="26"/>
      <c r="M29" s="26"/>
      <c r="N29" s="62"/>
      <c r="O29" s="63"/>
      <c r="P29" s="68" t="str">
        <f t="shared" si="0"/>
        <v/>
      </c>
      <c r="Q29" s="63"/>
      <c r="R29" s="63"/>
      <c r="S29" s="68" t="str">
        <f t="shared" si="1"/>
        <v/>
      </c>
      <c r="T29" s="63"/>
      <c r="U29" s="64"/>
      <c r="V29" s="26"/>
      <c r="W29" s="69"/>
      <c r="X29" s="69"/>
      <c r="Y29" s="26"/>
      <c r="Z29" s="26"/>
      <c r="AA29" s="62"/>
      <c r="AB29" s="63"/>
      <c r="AC29" s="68" t="str">
        <f t="shared" si="2"/>
        <v/>
      </c>
      <c r="AD29" s="63"/>
      <c r="AE29" s="63"/>
      <c r="AF29" s="68" t="str">
        <f t="shared" si="3"/>
        <v/>
      </c>
      <c r="AG29" s="63"/>
      <c r="AH29" s="64"/>
      <c r="AI29" s="26"/>
      <c r="AJ29" s="69"/>
      <c r="AK29" s="69"/>
      <c r="AL29" s="26"/>
      <c r="AM29" s="70"/>
      <c r="AN29" s="71" t="str">
        <f t="shared" si="4"/>
        <v/>
      </c>
      <c r="AO29" s="43" t="str">
        <f t="shared" si="5"/>
        <v/>
      </c>
      <c r="AP29" s="39"/>
      <c r="AQ29" s="39"/>
      <c r="AR29" s="43" t="s">
        <v>24</v>
      </c>
      <c r="AS29" s="39"/>
      <c r="AT29" s="38"/>
      <c r="AU29" s="43"/>
      <c r="AV29" s="43"/>
      <c r="AW29" s="43">
        <v>20</v>
      </c>
      <c r="AX29" s="46"/>
      <c r="AY29" s="16" t="s">
        <v>124</v>
      </c>
      <c r="AZ29" s="16" t="s">
        <v>133</v>
      </c>
      <c r="BA29" s="46"/>
      <c r="BB29" s="46"/>
      <c r="BC29" s="46"/>
      <c r="BD29" s="46"/>
      <c r="BE29" s="46"/>
      <c r="BF29" s="46"/>
      <c r="BG29" s="46"/>
      <c r="BH29" s="46"/>
      <c r="BI29" s="44">
        <f t="shared" si="6"/>
        <v>0</v>
      </c>
      <c r="BJ29" s="14" t="str">
        <f t="shared" si="7"/>
        <v>0</v>
      </c>
      <c r="BN29" s="2"/>
      <c r="BO29" s="2"/>
      <c r="BP29" s="2"/>
    </row>
    <row r="30" spans="1:69" ht="15" customHeight="1">
      <c r="A30" s="65">
        <v>20</v>
      </c>
      <c r="B30" s="169"/>
      <c r="C30" s="26"/>
      <c r="D30" s="29"/>
      <c r="E30" s="57"/>
      <c r="F30" s="58"/>
      <c r="G30" s="30"/>
      <c r="H30" s="29"/>
      <c r="I30" s="31"/>
      <c r="J30" s="30"/>
      <c r="K30" s="26"/>
      <c r="L30" s="26"/>
      <c r="M30" s="26"/>
      <c r="N30" s="62"/>
      <c r="O30" s="63"/>
      <c r="P30" s="68" t="str">
        <f t="shared" si="0"/>
        <v/>
      </c>
      <c r="Q30" s="63"/>
      <c r="R30" s="63"/>
      <c r="S30" s="68" t="str">
        <f t="shared" si="1"/>
        <v/>
      </c>
      <c r="T30" s="63"/>
      <c r="U30" s="64"/>
      <c r="V30" s="26"/>
      <c r="W30" s="69"/>
      <c r="X30" s="69"/>
      <c r="Y30" s="26"/>
      <c r="Z30" s="26"/>
      <c r="AA30" s="62"/>
      <c r="AB30" s="63"/>
      <c r="AC30" s="68" t="str">
        <f t="shared" si="2"/>
        <v/>
      </c>
      <c r="AD30" s="63"/>
      <c r="AE30" s="63"/>
      <c r="AF30" s="68" t="str">
        <f t="shared" si="3"/>
        <v/>
      </c>
      <c r="AG30" s="63"/>
      <c r="AH30" s="64"/>
      <c r="AI30" s="26"/>
      <c r="AJ30" s="69"/>
      <c r="AK30" s="69"/>
      <c r="AL30" s="26"/>
      <c r="AM30" s="70"/>
      <c r="AN30" s="71" t="str">
        <f t="shared" si="4"/>
        <v/>
      </c>
      <c r="AO30" s="43" t="str">
        <f t="shared" si="5"/>
        <v/>
      </c>
      <c r="AP30" s="39"/>
      <c r="AQ30" s="39"/>
      <c r="AR30" s="43" t="s">
        <v>25</v>
      </c>
      <c r="AS30" s="39"/>
      <c r="AT30" s="38"/>
      <c r="AU30" s="43"/>
      <c r="AV30" s="43"/>
      <c r="AW30" s="41">
        <v>21</v>
      </c>
      <c r="AX30" s="46"/>
      <c r="AY30" s="16" t="s">
        <v>111</v>
      </c>
      <c r="AZ30" s="16" t="s">
        <v>135</v>
      </c>
      <c r="BA30" s="46"/>
      <c r="BB30" s="46"/>
      <c r="BC30" s="46"/>
      <c r="BD30" s="46"/>
      <c r="BE30" s="46"/>
      <c r="BF30" s="46"/>
      <c r="BG30" s="46"/>
      <c r="BH30" s="46"/>
      <c r="BI30" s="44">
        <f t="shared" si="6"/>
        <v>0</v>
      </c>
      <c r="BJ30" s="14" t="str">
        <f t="shared" si="7"/>
        <v>0</v>
      </c>
      <c r="BN30" s="2"/>
      <c r="BO30" s="2"/>
      <c r="BP30" s="2"/>
    </row>
    <row r="31" spans="1:69" ht="12" customHeight="1">
      <c r="A31" s="27"/>
      <c r="B31" s="27"/>
      <c r="C31" s="27"/>
      <c r="D31" s="72"/>
      <c r="E31" s="72"/>
      <c r="F31" s="72"/>
      <c r="G31" s="72"/>
      <c r="H31" s="28"/>
      <c r="I31" s="28"/>
      <c r="J31" s="73"/>
      <c r="K31" s="74"/>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4"/>
      <c r="AM31" s="74"/>
      <c r="AN31" s="74"/>
      <c r="AO31" s="39"/>
      <c r="AP31" s="39"/>
      <c r="AQ31" s="39"/>
      <c r="AR31" s="43" t="s">
        <v>26</v>
      </c>
      <c r="AS31" s="39"/>
      <c r="AT31" s="38"/>
      <c r="AU31" s="43"/>
      <c r="AV31" s="43"/>
      <c r="AW31" s="43">
        <v>22</v>
      </c>
      <c r="AX31" s="46"/>
      <c r="AY31" s="16" t="s">
        <v>113</v>
      </c>
      <c r="AZ31" s="16" t="s">
        <v>135</v>
      </c>
      <c r="BA31" s="46"/>
      <c r="BB31" s="46"/>
      <c r="BC31" s="46"/>
      <c r="BD31" s="46"/>
      <c r="BE31" s="46"/>
      <c r="BF31" s="46"/>
      <c r="BG31" s="46"/>
      <c r="BH31" s="46"/>
      <c r="BN31" s="2"/>
      <c r="BO31" s="2"/>
      <c r="BP31" s="2"/>
    </row>
    <row r="32" spans="1:69" ht="12" customHeight="1">
      <c r="A32" s="170" t="s">
        <v>157</v>
      </c>
      <c r="B32" s="170"/>
      <c r="C32" s="170"/>
      <c r="D32" s="170"/>
      <c r="E32" s="170"/>
      <c r="F32" s="170"/>
      <c r="G32" s="170"/>
      <c r="H32" s="170"/>
      <c r="I32" s="18"/>
      <c r="J32" s="18"/>
      <c r="K32" s="18"/>
      <c r="L32" s="18"/>
      <c r="W32" s="70"/>
      <c r="Y32" s="260" t="s">
        <v>158</v>
      </c>
      <c r="Z32" s="260"/>
      <c r="AA32" s="260"/>
      <c r="AB32" s="260"/>
      <c r="AC32" s="260"/>
      <c r="AD32" s="260"/>
      <c r="AE32" s="260"/>
      <c r="AF32" s="70"/>
      <c r="AG32" s="70"/>
      <c r="AH32" s="70"/>
      <c r="AI32" s="70"/>
      <c r="AJ32" s="70"/>
      <c r="AK32" s="70"/>
      <c r="AL32" s="74"/>
      <c r="AM32" s="74"/>
      <c r="AN32" s="74"/>
      <c r="AO32" s="37"/>
      <c r="AP32" s="37"/>
      <c r="AQ32" s="37"/>
      <c r="AR32" s="43" t="s">
        <v>72</v>
      </c>
      <c r="AS32" s="37"/>
      <c r="AT32" s="38"/>
      <c r="AU32" s="43"/>
      <c r="AV32" s="43"/>
      <c r="AW32" s="43">
        <v>23</v>
      </c>
      <c r="AX32" s="46"/>
      <c r="AY32" s="16" t="s">
        <v>128</v>
      </c>
      <c r="AZ32" s="16" t="s">
        <v>135</v>
      </c>
      <c r="BA32" s="46"/>
      <c r="BB32" s="46"/>
      <c r="BC32" s="46"/>
      <c r="BD32" s="46"/>
      <c r="BE32" s="46"/>
      <c r="BF32" s="46"/>
      <c r="BG32" s="46"/>
      <c r="BH32" s="46"/>
      <c r="BN32" s="2"/>
      <c r="BO32" s="2"/>
      <c r="BP32" s="2"/>
    </row>
    <row r="33" spans="1:68">
      <c r="A33" s="190" t="s">
        <v>28</v>
      </c>
      <c r="B33" s="191"/>
      <c r="C33" s="192"/>
      <c r="D33" s="192"/>
      <c r="E33" s="22" t="s">
        <v>100</v>
      </c>
      <c r="F33" s="192" t="s">
        <v>101</v>
      </c>
      <c r="G33" s="192"/>
      <c r="H33" s="249" t="s">
        <v>102</v>
      </c>
      <c r="I33" s="249"/>
      <c r="J33" s="249"/>
      <c r="K33" s="249" t="s">
        <v>103</v>
      </c>
      <c r="L33" s="249"/>
      <c r="M33" s="249" t="s">
        <v>104</v>
      </c>
      <c r="N33" s="249"/>
      <c r="O33" s="249"/>
      <c r="P33" s="249"/>
      <c r="Q33" s="249"/>
      <c r="R33" s="249"/>
      <c r="S33" s="249"/>
      <c r="T33" s="249"/>
      <c r="U33" s="249"/>
      <c r="V33" s="250"/>
      <c r="W33" s="70"/>
      <c r="Y33" s="247" t="s">
        <v>159</v>
      </c>
      <c r="Z33" s="248"/>
      <c r="AA33" s="248" t="s">
        <v>84</v>
      </c>
      <c r="AB33" s="248"/>
      <c r="AC33" s="248"/>
      <c r="AD33" s="248"/>
      <c r="AE33" s="248"/>
      <c r="AF33" s="248"/>
      <c r="AG33" s="248"/>
      <c r="AH33" s="248"/>
      <c r="AI33" s="257" t="s">
        <v>83</v>
      </c>
      <c r="AJ33" s="258"/>
      <c r="AK33" s="70"/>
      <c r="AL33" s="74"/>
      <c r="AM33" s="74"/>
      <c r="AN33" s="74"/>
      <c r="AO33" s="38"/>
      <c r="AP33" s="38"/>
      <c r="AQ33" s="38"/>
      <c r="AR33" s="38"/>
      <c r="AS33" s="38"/>
      <c r="AT33" s="38"/>
      <c r="AU33" s="43"/>
      <c r="AV33" s="43"/>
      <c r="AW33" s="43">
        <v>24</v>
      </c>
      <c r="AX33" s="46"/>
      <c r="AY33" s="16" t="s">
        <v>114</v>
      </c>
      <c r="AZ33" s="16" t="s">
        <v>140</v>
      </c>
      <c r="BA33" s="46"/>
      <c r="BB33" s="46"/>
      <c r="BC33" s="46"/>
      <c r="BD33" s="46"/>
      <c r="BE33" s="46"/>
      <c r="BF33" s="46"/>
      <c r="BG33" s="46"/>
      <c r="BH33" s="46"/>
      <c r="BN33" s="2"/>
      <c r="BO33" s="2"/>
      <c r="BP33" s="2"/>
    </row>
    <row r="34" spans="1:68" ht="15" customHeight="1">
      <c r="A34" s="193" t="s">
        <v>29</v>
      </c>
      <c r="B34" s="193"/>
      <c r="C34" s="193"/>
      <c r="D34" s="193"/>
      <c r="E34" s="24">
        <v>400</v>
      </c>
      <c r="F34" s="188">
        <v>1500</v>
      </c>
      <c r="G34" s="189"/>
      <c r="H34" s="184">
        <v>1900</v>
      </c>
      <c r="I34" s="184"/>
      <c r="J34" s="184"/>
      <c r="K34" s="183">
        <f>COUNTIF($BI$11:$BI$30,1)</f>
        <v>0</v>
      </c>
      <c r="L34" s="183"/>
      <c r="M34" s="182">
        <f>H34*K34</f>
        <v>0</v>
      </c>
      <c r="N34" s="182"/>
      <c r="O34" s="182"/>
      <c r="P34" s="182"/>
      <c r="Q34" s="182"/>
      <c r="R34" s="182"/>
      <c r="S34" s="182"/>
      <c r="T34" s="182"/>
      <c r="U34" s="182"/>
      <c r="V34" s="182"/>
      <c r="W34" s="70"/>
      <c r="Y34" s="245" t="s">
        <v>160</v>
      </c>
      <c r="Z34" s="246"/>
      <c r="AA34" s="66"/>
      <c r="AB34" s="31"/>
      <c r="AC34" s="67" t="s">
        <v>146</v>
      </c>
      <c r="AD34" s="31"/>
      <c r="AE34" s="31"/>
      <c r="AF34" s="67" t="s">
        <v>148</v>
      </c>
      <c r="AG34" s="31"/>
      <c r="AH34" s="30"/>
      <c r="AI34" s="185"/>
      <c r="AJ34" s="185"/>
      <c r="AK34" s="70"/>
      <c r="AL34" s="74"/>
      <c r="AM34" s="74"/>
      <c r="AN34" s="74"/>
      <c r="AO34" s="38"/>
      <c r="AP34" s="38"/>
      <c r="AQ34" s="38"/>
      <c r="AR34" s="38"/>
      <c r="AS34" s="38"/>
      <c r="AT34" s="38"/>
      <c r="AU34" s="43"/>
      <c r="AV34" s="43"/>
      <c r="AW34" s="43">
        <v>25</v>
      </c>
      <c r="AX34" s="46"/>
      <c r="AY34" s="5"/>
      <c r="AZ34" s="5"/>
      <c r="BA34" s="46"/>
      <c r="BB34" s="46"/>
      <c r="BC34" s="46"/>
      <c r="BD34" s="46"/>
      <c r="BE34" s="46"/>
      <c r="BF34" s="46"/>
      <c r="BG34" s="46"/>
      <c r="BH34" s="46"/>
      <c r="BN34" s="2"/>
      <c r="BO34" s="2"/>
      <c r="BP34" s="2"/>
    </row>
    <row r="35" spans="1:68" ht="15" customHeight="1">
      <c r="A35" s="193" t="s">
        <v>30</v>
      </c>
      <c r="B35" s="193"/>
      <c r="C35" s="193"/>
      <c r="D35" s="193"/>
      <c r="E35" s="24">
        <v>400</v>
      </c>
      <c r="F35" s="188">
        <v>2500</v>
      </c>
      <c r="G35" s="189"/>
      <c r="H35" s="184">
        <v>2900</v>
      </c>
      <c r="I35" s="184"/>
      <c r="J35" s="184"/>
      <c r="K35" s="183">
        <f>COUNTIF($BI$11:$BI$30,2)</f>
        <v>0</v>
      </c>
      <c r="L35" s="183"/>
      <c r="M35" s="182">
        <f t="shared" ref="M35:M36" si="8">H35*K35</f>
        <v>0</v>
      </c>
      <c r="N35" s="182"/>
      <c r="O35" s="182"/>
      <c r="P35" s="182"/>
      <c r="Q35" s="182"/>
      <c r="R35" s="182"/>
      <c r="S35" s="182"/>
      <c r="T35" s="182"/>
      <c r="U35" s="182"/>
      <c r="V35" s="182"/>
      <c r="W35" s="70"/>
      <c r="Y35" s="245" t="s">
        <v>161</v>
      </c>
      <c r="Z35" s="246"/>
      <c r="AA35" s="66"/>
      <c r="AB35" s="31"/>
      <c r="AC35" s="67" t="s">
        <v>146</v>
      </c>
      <c r="AD35" s="31"/>
      <c r="AE35" s="31"/>
      <c r="AF35" s="67" t="s">
        <v>148</v>
      </c>
      <c r="AG35" s="31"/>
      <c r="AH35" s="30"/>
      <c r="AI35" s="185"/>
      <c r="AJ35" s="185"/>
      <c r="AK35" s="70"/>
      <c r="AL35" s="74"/>
      <c r="AM35" s="74"/>
      <c r="AN35" s="74"/>
      <c r="AO35" s="38"/>
      <c r="AP35" s="38"/>
      <c r="AQ35" s="38"/>
      <c r="AR35" s="38"/>
      <c r="AS35" s="38"/>
      <c r="AT35" s="38"/>
      <c r="AU35" s="43"/>
      <c r="AV35" s="43"/>
      <c r="AW35" s="41">
        <v>26</v>
      </c>
      <c r="AX35" s="46"/>
      <c r="AY35" s="46"/>
      <c r="AZ35" s="46"/>
      <c r="BA35" s="46"/>
      <c r="BB35" s="46"/>
      <c r="BC35" s="46"/>
      <c r="BD35" s="46"/>
      <c r="BE35" s="46"/>
      <c r="BF35" s="46"/>
      <c r="BG35" s="46"/>
      <c r="BH35" s="46"/>
      <c r="BN35" s="2"/>
      <c r="BO35" s="2"/>
      <c r="BP35" s="2"/>
    </row>
    <row r="36" spans="1:68" ht="15" customHeight="1">
      <c r="A36" s="193" t="s">
        <v>31</v>
      </c>
      <c r="B36" s="193"/>
      <c r="C36" s="193"/>
      <c r="D36" s="193"/>
      <c r="E36" s="24">
        <v>400</v>
      </c>
      <c r="F36" s="186"/>
      <c r="G36" s="187"/>
      <c r="H36" s="184">
        <v>400</v>
      </c>
      <c r="I36" s="184"/>
      <c r="J36" s="184"/>
      <c r="K36" s="183">
        <f>COUNTIF($BJ$11:$BJ$30,"0男子")+COUNTIF($BJ$11:$BJ$30,"0女子")</f>
        <v>0</v>
      </c>
      <c r="L36" s="183"/>
      <c r="M36" s="182">
        <f t="shared" si="8"/>
        <v>0</v>
      </c>
      <c r="N36" s="182"/>
      <c r="O36" s="182"/>
      <c r="P36" s="182"/>
      <c r="Q36" s="182"/>
      <c r="R36" s="182"/>
      <c r="S36" s="182"/>
      <c r="T36" s="182"/>
      <c r="U36" s="182"/>
      <c r="V36" s="182"/>
      <c r="AO36" s="37"/>
      <c r="AP36" s="37"/>
      <c r="AQ36" s="37"/>
      <c r="AR36" s="37"/>
      <c r="AS36" s="37"/>
      <c r="AT36" s="38"/>
      <c r="AU36" s="43"/>
      <c r="AV36" s="43"/>
      <c r="AW36" s="43">
        <v>27</v>
      </c>
      <c r="AX36" s="47"/>
      <c r="AY36" s="47"/>
      <c r="AZ36" s="47"/>
      <c r="BA36" s="47"/>
      <c r="BB36" s="47"/>
      <c r="BC36" s="47"/>
      <c r="BD36" s="47"/>
      <c r="BE36" s="47"/>
      <c r="BF36" s="47"/>
      <c r="BG36" s="47"/>
      <c r="BH36" s="47"/>
      <c r="BN36" s="2"/>
      <c r="BO36" s="2"/>
      <c r="BP36" s="2"/>
    </row>
    <row r="37" spans="1:68" ht="15" customHeight="1">
      <c r="A37" s="193" t="s">
        <v>32</v>
      </c>
      <c r="B37" s="193"/>
      <c r="C37" s="193"/>
      <c r="D37" s="193"/>
      <c r="E37" s="25"/>
      <c r="F37" s="188">
        <v>2500</v>
      </c>
      <c r="G37" s="189"/>
      <c r="H37" s="184">
        <v>2500</v>
      </c>
      <c r="I37" s="184"/>
      <c r="J37" s="184"/>
      <c r="K37" s="251">
        <f>COUNTA(AI34:AI35)</f>
        <v>0</v>
      </c>
      <c r="L37" s="251"/>
      <c r="M37" s="182">
        <f>H37*K37</f>
        <v>0</v>
      </c>
      <c r="N37" s="182"/>
      <c r="O37" s="182"/>
      <c r="P37" s="182"/>
      <c r="Q37" s="182"/>
      <c r="R37" s="182"/>
      <c r="S37" s="182"/>
      <c r="T37" s="182"/>
      <c r="U37" s="182"/>
      <c r="V37" s="182"/>
      <c r="AO37" s="37"/>
      <c r="AP37" s="37"/>
      <c r="AQ37" s="37"/>
      <c r="AR37" s="37"/>
      <c r="AS37" s="37"/>
      <c r="AT37" s="38"/>
      <c r="AU37" s="43"/>
      <c r="AV37" s="43"/>
      <c r="AW37" s="43">
        <v>28</v>
      </c>
      <c r="AX37" s="47"/>
      <c r="AY37" s="47"/>
      <c r="AZ37" s="47"/>
      <c r="BA37" s="47"/>
      <c r="BB37" s="47"/>
      <c r="BC37" s="47"/>
      <c r="BD37" s="47"/>
      <c r="BE37" s="47"/>
      <c r="BF37" s="47"/>
      <c r="BG37" s="47"/>
      <c r="BH37" s="47"/>
      <c r="BN37" s="2"/>
      <c r="BO37" s="2"/>
      <c r="BP37" s="2"/>
    </row>
    <row r="38" spans="1:68" ht="27" customHeight="1">
      <c r="A38" s="23"/>
      <c r="B38" s="23"/>
      <c r="C38" s="23"/>
      <c r="D38" s="23"/>
      <c r="E38" s="23"/>
      <c r="F38" s="23"/>
      <c r="G38" s="23"/>
      <c r="H38" s="171" t="s">
        <v>33</v>
      </c>
      <c r="I38" s="172"/>
      <c r="J38" s="172"/>
      <c r="K38" s="244">
        <f>SUM(K34:L36)</f>
        <v>0</v>
      </c>
      <c r="L38" s="244"/>
      <c r="M38" s="179">
        <f>SUM(M34:V37)</f>
        <v>0</v>
      </c>
      <c r="N38" s="180"/>
      <c r="O38" s="180"/>
      <c r="P38" s="180"/>
      <c r="Q38" s="180"/>
      <c r="R38" s="180"/>
      <c r="S38" s="180"/>
      <c r="T38" s="180"/>
      <c r="U38" s="180"/>
      <c r="V38" s="181"/>
      <c r="AO38" s="37"/>
      <c r="AP38" s="37"/>
      <c r="AQ38" s="37"/>
      <c r="AR38" s="37"/>
      <c r="AS38" s="37"/>
      <c r="AT38" s="38"/>
      <c r="AU38" s="43"/>
      <c r="AV38" s="43"/>
      <c r="AW38" s="43">
        <v>29</v>
      </c>
      <c r="AX38" s="47"/>
      <c r="AY38" s="47"/>
      <c r="AZ38" s="47"/>
      <c r="BA38" s="47"/>
      <c r="BB38" s="47"/>
      <c r="BC38" s="47"/>
      <c r="BD38" s="47"/>
      <c r="BE38" s="47"/>
      <c r="BF38" s="47"/>
      <c r="BG38" s="47"/>
      <c r="BH38" s="47"/>
      <c r="BN38" s="2"/>
      <c r="BO38" s="2"/>
      <c r="BP38" s="2"/>
    </row>
    <row r="39" spans="1:68" ht="9" customHeight="1">
      <c r="A39" s="5"/>
      <c r="B39" s="5"/>
      <c r="C39" s="5"/>
      <c r="J39" s="5"/>
      <c r="AO39" s="37"/>
      <c r="AP39" s="37"/>
      <c r="AQ39" s="37"/>
      <c r="AR39" s="37"/>
      <c r="AS39" s="37"/>
      <c r="AT39" s="38"/>
      <c r="AU39" s="43"/>
      <c r="AV39" s="43"/>
      <c r="AW39" s="43">
        <v>30</v>
      </c>
      <c r="AX39" s="47"/>
      <c r="AY39" s="47"/>
      <c r="AZ39" s="47"/>
      <c r="BA39" s="47"/>
      <c r="BB39" s="47"/>
      <c r="BC39" s="47"/>
      <c r="BD39" s="47"/>
      <c r="BE39" s="47"/>
      <c r="BF39" s="47"/>
      <c r="BG39" s="47"/>
      <c r="BH39" s="47"/>
      <c r="BN39" s="2"/>
      <c r="BO39" s="2"/>
      <c r="BP39" s="2"/>
    </row>
    <row r="40" spans="1:68" ht="13.5" hidden="1" customHeight="1">
      <c r="A40" s="5"/>
      <c r="B40" s="5"/>
      <c r="C40" s="5"/>
      <c r="J40" s="5"/>
      <c r="AO40" s="37"/>
      <c r="AP40" s="37"/>
      <c r="AQ40" s="37"/>
      <c r="AR40" s="37"/>
      <c r="AS40" s="37"/>
      <c r="AT40" s="38"/>
      <c r="AU40" s="43"/>
      <c r="AV40" s="43"/>
      <c r="AW40" s="41">
        <v>31</v>
      </c>
      <c r="AX40" s="47"/>
      <c r="AY40" s="47"/>
      <c r="AZ40" s="47"/>
      <c r="BA40" s="47"/>
      <c r="BB40" s="47"/>
      <c r="BC40" s="47"/>
      <c r="BD40" s="47"/>
      <c r="BE40" s="47"/>
      <c r="BF40" s="47"/>
      <c r="BG40" s="47"/>
      <c r="BH40" s="47"/>
      <c r="BN40" s="2"/>
      <c r="BO40" s="2"/>
      <c r="BP40" s="2"/>
    </row>
    <row r="41" spans="1:68" ht="13.5" hidden="1" customHeight="1">
      <c r="A41" s="5"/>
      <c r="B41" s="5"/>
      <c r="C41" s="5"/>
      <c r="J41" s="5"/>
      <c r="AO41" s="37"/>
      <c r="AP41" s="37"/>
      <c r="AQ41" s="37"/>
      <c r="AR41" s="37"/>
      <c r="AS41" s="37"/>
      <c r="AT41" s="38"/>
      <c r="AU41" s="38"/>
      <c r="AV41" s="38"/>
      <c r="AW41" s="38"/>
      <c r="AX41" s="47"/>
      <c r="AY41" s="47"/>
      <c r="AZ41" s="47"/>
      <c r="BA41" s="47"/>
      <c r="BB41" s="47"/>
      <c r="BC41" s="47"/>
      <c r="BD41" s="47"/>
      <c r="BE41" s="47"/>
      <c r="BF41" s="47"/>
      <c r="BG41" s="47"/>
      <c r="BH41" s="47"/>
      <c r="BN41" s="2"/>
      <c r="BO41" s="2"/>
      <c r="BP41" s="2"/>
    </row>
    <row r="42" spans="1:68" ht="13.5" hidden="1" customHeight="1">
      <c r="A42" s="5"/>
      <c r="B42" s="5"/>
      <c r="C42" s="5"/>
      <c r="J42" s="5"/>
      <c r="AO42" s="37"/>
      <c r="AP42" s="37"/>
      <c r="AQ42" s="37"/>
      <c r="AR42" s="37"/>
      <c r="AS42" s="37"/>
      <c r="AT42" s="38"/>
      <c r="AU42" s="38"/>
      <c r="AV42" s="38"/>
      <c r="AW42" s="38"/>
      <c r="AX42" s="47"/>
      <c r="AY42" s="47"/>
      <c r="AZ42" s="47"/>
      <c r="BA42" s="47"/>
      <c r="BB42" s="47"/>
      <c r="BC42" s="47"/>
      <c r="BD42" s="47"/>
      <c r="BE42" s="47"/>
      <c r="BF42" s="47"/>
      <c r="BG42" s="47"/>
      <c r="BH42" s="47"/>
      <c r="BN42" s="2"/>
      <c r="BO42" s="2"/>
      <c r="BP42" s="2"/>
    </row>
    <row r="43" spans="1:68" ht="24.75" hidden="1" customHeight="1">
      <c r="A43" s="5"/>
      <c r="B43" s="5"/>
      <c r="C43" s="5"/>
      <c r="J43" s="5"/>
      <c r="AO43" s="37"/>
      <c r="AP43" s="37"/>
      <c r="AQ43" s="37"/>
      <c r="AR43" s="37"/>
      <c r="AS43" s="37"/>
      <c r="AT43" s="38"/>
      <c r="AU43" s="38"/>
      <c r="AV43" s="38"/>
      <c r="AW43" s="38"/>
      <c r="AX43" s="47"/>
      <c r="AY43" s="47"/>
      <c r="AZ43" s="47"/>
      <c r="BA43" s="47"/>
      <c r="BB43" s="47"/>
      <c r="BC43" s="47"/>
      <c r="BD43" s="47"/>
      <c r="BE43" s="47"/>
      <c r="BF43" s="47"/>
      <c r="BG43" s="47"/>
      <c r="BH43" s="47"/>
      <c r="BN43" s="2"/>
      <c r="BO43" s="2"/>
      <c r="BP43" s="2"/>
    </row>
    <row r="44" spans="1:68" ht="15" hidden="1" customHeight="1">
      <c r="A44" s="17"/>
      <c r="B44" s="17"/>
      <c r="C44" s="17"/>
      <c r="D44" s="17"/>
      <c r="E44" s="17"/>
      <c r="F44" s="17"/>
      <c r="G44" s="17"/>
      <c r="H44" s="17"/>
      <c r="I44" s="17"/>
      <c r="J44" s="17"/>
      <c r="K44" s="17"/>
      <c r="L44" s="17"/>
      <c r="AO44" s="37"/>
      <c r="AP44" s="37"/>
      <c r="AQ44" s="37"/>
      <c r="AR44" s="37"/>
      <c r="AS44" s="37"/>
      <c r="AT44" s="38"/>
      <c r="AU44" s="38"/>
      <c r="AV44" s="38"/>
      <c r="AW44" s="38"/>
      <c r="AX44" s="47"/>
      <c r="AY44" s="47"/>
      <c r="AZ44" s="47"/>
      <c r="BA44" s="47"/>
      <c r="BB44" s="47"/>
      <c r="BC44" s="47"/>
      <c r="BD44" s="47"/>
      <c r="BE44" s="47"/>
      <c r="BF44" s="47"/>
      <c r="BG44" s="47"/>
      <c r="BH44" s="47"/>
      <c r="BN44" s="2"/>
      <c r="BO44" s="2"/>
      <c r="BP44" s="2"/>
    </row>
    <row r="45" spans="1:68" hidden="1">
      <c r="J45" s="5"/>
    </row>
    <row r="46" spans="1:68" hidden="1">
      <c r="J46" s="5"/>
    </row>
    <row r="47" spans="1:68" hidden="1">
      <c r="J47" s="5"/>
    </row>
    <row r="48" spans="1:68" hidden="1">
      <c r="J48" s="5"/>
    </row>
    <row r="49" spans="10:10" hidden="1">
      <c r="J49" s="5"/>
    </row>
    <row r="50" spans="10:10" hidden="1">
      <c r="J50" s="5"/>
    </row>
    <row r="51" spans="10:10" hidden="1">
      <c r="J51" s="5"/>
    </row>
  </sheetData>
  <sheetProtection sheet="1" objects="1" scenarios="1" selectLockedCells="1"/>
  <mergeCells count="99">
    <mergeCell ref="BJ8:BJ10"/>
    <mergeCell ref="Y32:AE32"/>
    <mergeCell ref="AY8:AZ8"/>
    <mergeCell ref="BA8:BB8"/>
    <mergeCell ref="AN8:AN10"/>
    <mergeCell ref="AO8:AO10"/>
    <mergeCell ref="Y9:Y10"/>
    <mergeCell ref="Z9:Z10"/>
    <mergeCell ref="BD8:BE8"/>
    <mergeCell ref="BF8:BG8"/>
    <mergeCell ref="BI8:BI10"/>
    <mergeCell ref="AI9:AI10"/>
    <mergeCell ref="AJ9:AJ10"/>
    <mergeCell ref="AK9:AK10"/>
    <mergeCell ref="AA9:AH10"/>
    <mergeCell ref="Y8:AK8"/>
    <mergeCell ref="I5:L5"/>
    <mergeCell ref="L9:L10"/>
    <mergeCell ref="H33:J33"/>
    <mergeCell ref="H34:J34"/>
    <mergeCell ref="H35:J35"/>
    <mergeCell ref="L8:X8"/>
    <mergeCell ref="M5:W5"/>
    <mergeCell ref="X5:AC5"/>
    <mergeCell ref="AA33:AH33"/>
    <mergeCell ref="K38:L38"/>
    <mergeCell ref="Y34:Z34"/>
    <mergeCell ref="Y35:Z35"/>
    <mergeCell ref="Y33:Z33"/>
    <mergeCell ref="M33:V33"/>
    <mergeCell ref="M34:V34"/>
    <mergeCell ref="M35:V35"/>
    <mergeCell ref="M36:V36"/>
    <mergeCell ref="K36:L36"/>
    <mergeCell ref="K33:L33"/>
    <mergeCell ref="K37:L37"/>
    <mergeCell ref="A5:E5"/>
    <mergeCell ref="F5:H5"/>
    <mergeCell ref="C8:C10"/>
    <mergeCell ref="F8:G8"/>
    <mergeCell ref="D8:E8"/>
    <mergeCell ref="D9:D10"/>
    <mergeCell ref="E9:E10"/>
    <mergeCell ref="F9:F10"/>
    <mergeCell ref="G9:G10"/>
    <mergeCell ref="H9:H10"/>
    <mergeCell ref="A7:AL7"/>
    <mergeCell ref="A8:A10"/>
    <mergeCell ref="B8:B10"/>
    <mergeCell ref="N9:U10"/>
    <mergeCell ref="AD5:AL5"/>
    <mergeCell ref="AL8:AL10"/>
    <mergeCell ref="A1:E1"/>
    <mergeCell ref="A4:E4"/>
    <mergeCell ref="F4:H4"/>
    <mergeCell ref="I4:L4"/>
    <mergeCell ref="I3:L3"/>
    <mergeCell ref="F1:AI1"/>
    <mergeCell ref="AG4:AK4"/>
    <mergeCell ref="Z4:AF4"/>
    <mergeCell ref="AJ1:AL1"/>
    <mergeCell ref="Z3:AL3"/>
    <mergeCell ref="M4:W4"/>
    <mergeCell ref="X4:Y4"/>
    <mergeCell ref="X3:Y3"/>
    <mergeCell ref="M3:W3"/>
    <mergeCell ref="A3:E3"/>
    <mergeCell ref="F3:H3"/>
    <mergeCell ref="AI35:AJ35"/>
    <mergeCell ref="K35:L35"/>
    <mergeCell ref="F36:G36"/>
    <mergeCell ref="F37:G37"/>
    <mergeCell ref="A33:D33"/>
    <mergeCell ref="A34:D34"/>
    <mergeCell ref="A35:D35"/>
    <mergeCell ref="A36:D36"/>
    <mergeCell ref="A37:D37"/>
    <mergeCell ref="H37:J37"/>
    <mergeCell ref="F33:G33"/>
    <mergeCell ref="F34:G34"/>
    <mergeCell ref="F35:G35"/>
    <mergeCell ref="AI33:AJ33"/>
    <mergeCell ref="AI34:AJ34"/>
    <mergeCell ref="A32:H32"/>
    <mergeCell ref="H38:J38"/>
    <mergeCell ref="H8:J8"/>
    <mergeCell ref="AF6:AH6"/>
    <mergeCell ref="AI6:AL6"/>
    <mergeCell ref="M9:M10"/>
    <mergeCell ref="V9:V10"/>
    <mergeCell ref="W9:W10"/>
    <mergeCell ref="X9:X10"/>
    <mergeCell ref="I9:I10"/>
    <mergeCell ref="J9:J10"/>
    <mergeCell ref="K8:K10"/>
    <mergeCell ref="M38:V38"/>
    <mergeCell ref="M37:V37"/>
    <mergeCell ref="K34:L34"/>
    <mergeCell ref="H36:J36"/>
  </mergeCells>
  <phoneticPr fontId="2"/>
  <conditionalFormatting sqref="C11:AN11 AC12:AN30">
    <cfRule type="expression" dxfId="1" priority="2">
      <formula>$C11="女"</formula>
    </cfRule>
  </conditionalFormatting>
  <conditionalFormatting sqref="C12:AB30">
    <cfRule type="expression" dxfId="0" priority="1">
      <formula>$C12="女"</formula>
    </cfRule>
  </conditionalFormatting>
  <dataValidations xWindow="316" yWindow="323" count="18">
    <dataValidation imeMode="hiragana" allowBlank="1" showInputMessage="1" showErrorMessage="1" sqref="I5"/>
    <dataValidation imeMode="on" allowBlank="1" showInputMessage="1" showErrorMessage="1" sqref="F5 AD5 AG4"/>
    <dataValidation type="list" imeMode="on" allowBlank="1" showInputMessage="1" showErrorMessage="1" sqref="F3:H3">
      <formula1>$AQ$9:$AQ$20</formula1>
    </dataValidation>
    <dataValidation type="list" imeMode="on" allowBlank="1" showInputMessage="1" showErrorMessage="1" sqref="F4:H4">
      <formula1>$AR$9:$AR$32</formula1>
    </dataValidation>
    <dataValidation type="list" allowBlank="1" showInputMessage="1" showErrorMessage="1" sqref="Z4:AF4">
      <formula1>$AS$9:$AS$14</formula1>
    </dataValidation>
    <dataValidation type="list" allowBlank="1" showInputMessage="1" showErrorMessage="1" sqref="AJ1:AN1">
      <formula1>$AQ$1:$AQ$2</formula1>
    </dataValidation>
    <dataValidation type="list" allowBlank="1" showInputMessage="1" showErrorMessage="1" sqref="C11:C30">
      <formula1>$AT$10:$AT$11</formula1>
    </dataValidation>
    <dataValidation imeMode="halfKatakana" allowBlank="1" showInputMessage="1" showErrorMessage="1" errorTitle="半角入力です！" promptTitle="注意です！" prompt="半角ｶﾅﾀｶで入力して下さい！" sqref="F11:G30"/>
    <dataValidation type="list" imeMode="halfAlpha" allowBlank="1" showInputMessage="1" showErrorMessage="1" sqref="H11:H30">
      <formula1>$AU$9:$AU$14</formula1>
    </dataValidation>
    <dataValidation type="list" imeMode="halfAlpha" allowBlank="1" showInputMessage="1" showErrorMessage="1" sqref="I11:I30">
      <formula1>$AV$9:$AV$21</formula1>
    </dataValidation>
    <dataValidation type="list" imeMode="halfAlpha" allowBlank="1" showInputMessage="1" showErrorMessage="1" sqref="J11:J30">
      <formula1>$AW$9:$AW$40</formula1>
    </dataValidation>
    <dataValidation type="list" allowBlank="1" showInputMessage="1" showErrorMessage="1" sqref="K11:K30">
      <formula1>$AX$9:$AX$11</formula1>
    </dataValidation>
    <dataValidation type="list" allowBlank="1" showInputMessage="1" showErrorMessage="1" sqref="L11:L30 Y11:Y30">
      <formula1>INDIRECT($C11)</formula1>
    </dataValidation>
    <dataValidation type="list" allowBlank="1" showInputMessage="1" showErrorMessage="1" sqref="M11:M30 Z11:Z30">
      <formula1>$BC$9:$BC$11</formula1>
    </dataValidation>
    <dataValidation imeMode="halfAlpha" allowBlank="1" showInputMessage="1" showErrorMessage="1" sqref="AI11:AI30 V11:V30"/>
    <dataValidation type="list" allowBlank="1" showInputMessage="1" showErrorMessage="1" sqref="AL11:AL29">
      <formula1>$BH$9:$BH$11</formula1>
    </dataValidation>
    <dataValidation type="list" allowBlank="1" showInputMessage="1" showErrorMessage="1" sqref="AI34:AI35">
      <formula1>$BC$10:$BC$11</formula1>
    </dataValidation>
    <dataValidation imeMode="halfKatakana" allowBlank="1" showInputMessage="1" showErrorMessage="1" sqref="M3:W3"/>
  </dataValidations>
  <printOptions horizontalCentered="1"/>
  <pageMargins left="0.59055118110236227" right="0.59055118110236227" top="0.39370078740157483" bottom="0.39370078740157483" header="0.51181102362204722" footer="0.51181102362204722"/>
  <pageSetup paperSize="9"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P74"/>
  <sheetViews>
    <sheetView showGridLines="0" topLeftCell="A16" zoomScaleNormal="100" zoomScaleSheetLayoutView="100" workbookViewId="0">
      <selection activeCell="H15" sqref="H15:I15"/>
    </sheetView>
  </sheetViews>
  <sheetFormatPr defaultColWidth="0" defaultRowHeight="12" zeroHeight="1"/>
  <cols>
    <col min="1" max="1" width="6.75" style="133" customWidth="1"/>
    <col min="2" max="2" width="4.25" style="133" customWidth="1"/>
    <col min="3" max="3" width="22.125" style="133" customWidth="1"/>
    <col min="4" max="4" width="6.625" style="133" customWidth="1"/>
    <col min="5" max="5" width="9.125" style="133" bestFit="1" customWidth="1"/>
    <col min="6" max="7" width="9.625" style="133" customWidth="1"/>
    <col min="8" max="9" width="5.375" style="133" customWidth="1"/>
    <col min="10" max="10" width="13.25" style="133" customWidth="1"/>
    <col min="11" max="11" width="9" style="133" customWidth="1"/>
    <col min="12" max="16384" width="9" style="133" hidden="1"/>
  </cols>
  <sheetData>
    <row r="1" spans="1:12" ht="24" customHeight="1" thickBot="1">
      <c r="A1" s="310" t="s">
        <v>153</v>
      </c>
      <c r="B1" s="310"/>
      <c r="C1" s="311" t="s">
        <v>214</v>
      </c>
      <c r="D1" s="311"/>
      <c r="E1" s="311"/>
      <c r="F1" s="311"/>
      <c r="G1" s="311"/>
      <c r="H1" s="311"/>
      <c r="I1" s="312" t="s">
        <v>226</v>
      </c>
      <c r="J1" s="312"/>
    </row>
    <row r="2" spans="1:12" ht="23.25" customHeight="1">
      <c r="A2" s="299" t="s">
        <v>195</v>
      </c>
      <c r="B2" s="300"/>
      <c r="C2" s="155" t="s">
        <v>237</v>
      </c>
      <c r="D2" s="156" t="s">
        <v>59</v>
      </c>
      <c r="E2" s="320" t="s">
        <v>196</v>
      </c>
      <c r="F2" s="321"/>
      <c r="G2" s="299" t="s">
        <v>197</v>
      </c>
      <c r="H2" s="322"/>
      <c r="I2" s="320" t="s">
        <v>198</v>
      </c>
      <c r="J2" s="322"/>
    </row>
    <row r="3" spans="1:12" ht="23.25" customHeight="1" thickBot="1">
      <c r="A3" s="301" t="s">
        <v>199</v>
      </c>
      <c r="B3" s="302"/>
      <c r="C3" s="161" t="s">
        <v>236</v>
      </c>
      <c r="D3" s="162">
        <v>3</v>
      </c>
      <c r="E3" s="266" t="s">
        <v>238</v>
      </c>
      <c r="F3" s="323"/>
      <c r="G3" s="324" t="s">
        <v>239</v>
      </c>
      <c r="H3" s="267"/>
      <c r="I3" s="266" t="s">
        <v>240</v>
      </c>
      <c r="J3" s="267"/>
      <c r="L3" s="133" t="s">
        <v>154</v>
      </c>
    </row>
    <row r="4" spans="1:12" ht="23.25" customHeight="1">
      <c r="A4" s="307" t="s">
        <v>200</v>
      </c>
      <c r="B4" s="308"/>
      <c r="C4" s="309"/>
      <c r="D4" s="313" t="s">
        <v>201</v>
      </c>
      <c r="E4" s="157" t="s">
        <v>241</v>
      </c>
      <c r="F4" s="163" t="s">
        <v>202</v>
      </c>
      <c r="G4" s="164">
        <v>1.2</v>
      </c>
      <c r="H4" s="316">
        <f>IF(F4="","",IF(F4="記録無",0,IF(VALUE(F4)&gt;26.4,0,INT(9.23076*(26.7-VALUE(F4))^1.835))))</f>
        <v>465</v>
      </c>
      <c r="I4" s="281"/>
      <c r="J4" s="160" t="s">
        <v>203</v>
      </c>
      <c r="L4" s="133" t="s">
        <v>153</v>
      </c>
    </row>
    <row r="5" spans="1:12" ht="23.25" customHeight="1">
      <c r="A5" s="167" t="s">
        <v>204</v>
      </c>
      <c r="B5" s="303" t="s">
        <v>205</v>
      </c>
      <c r="C5" s="304"/>
      <c r="D5" s="314"/>
      <c r="E5" s="158" t="s">
        <v>206</v>
      </c>
      <c r="F5" s="317" t="s">
        <v>207</v>
      </c>
      <c r="G5" s="317"/>
      <c r="H5" s="295">
        <f>IF(F5="","",IF(F5="記録無",0,IF(VALUE(F5)&lt;0.76,0,INT(1.84523*(VALUE(F5)*100-75)^1.348))))</f>
        <v>512</v>
      </c>
      <c r="I5" s="318"/>
      <c r="J5" s="273">
        <f>SUM(H4:I7)</f>
        <v>1756</v>
      </c>
    </row>
    <row r="6" spans="1:12" ht="23.25" customHeight="1">
      <c r="A6" s="167"/>
      <c r="B6" s="303" t="s">
        <v>208</v>
      </c>
      <c r="C6" s="304"/>
      <c r="D6" s="314"/>
      <c r="E6" s="158" t="s">
        <v>209</v>
      </c>
      <c r="F6" s="317" t="s">
        <v>210</v>
      </c>
      <c r="G6" s="317"/>
      <c r="H6" s="295">
        <f>IF(F6="","",IF(F6="記録無",0,IF(VALUE(F6)&lt;1.53,0,INT(56.0211*(VALUE(F6)-1.5)^1.05))))</f>
        <v>352</v>
      </c>
      <c r="I6" s="318"/>
      <c r="J6" s="273"/>
    </row>
    <row r="7" spans="1:12" ht="23.25" customHeight="1" thickBot="1">
      <c r="A7" s="168"/>
      <c r="B7" s="305" t="s">
        <v>211</v>
      </c>
      <c r="C7" s="306"/>
      <c r="D7" s="315"/>
      <c r="E7" s="159" t="s">
        <v>212</v>
      </c>
      <c r="F7" s="165" t="s">
        <v>213</v>
      </c>
      <c r="G7" s="166">
        <v>-2.1</v>
      </c>
      <c r="H7" s="297">
        <f>IF(F7="","",IF(F7="記録無",0,IF(VALUE(F7)&gt;42.08,0,INT(4.99087*(42.5-VALUE(F7))^1.81))))</f>
        <v>427</v>
      </c>
      <c r="I7" s="319"/>
      <c r="J7" s="274"/>
    </row>
    <row r="8" spans="1:12" ht="11.25" customHeight="1" thickBot="1">
      <c r="A8" s="151"/>
      <c r="B8" s="151"/>
      <c r="C8" s="134"/>
      <c r="D8" s="134"/>
      <c r="E8" s="134"/>
      <c r="F8" s="134"/>
      <c r="G8" s="134"/>
      <c r="H8" s="134"/>
      <c r="I8" s="134"/>
      <c r="J8" s="134"/>
    </row>
    <row r="9" spans="1:12" ht="29.25" customHeight="1" thickTop="1" thickBot="1">
      <c r="A9" s="286" t="s">
        <v>154</v>
      </c>
      <c r="B9" s="287"/>
      <c r="C9" s="288" t="s">
        <v>216</v>
      </c>
      <c r="D9" s="288"/>
      <c r="E9" s="288"/>
      <c r="F9" s="288"/>
      <c r="G9" s="288"/>
      <c r="H9" s="288"/>
      <c r="I9" s="288"/>
      <c r="J9" s="288"/>
    </row>
    <row r="10" spans="1:12" ht="29.25" customHeight="1" thickTop="1">
      <c r="A10" s="268" t="s">
        <v>195</v>
      </c>
      <c r="B10" s="269"/>
      <c r="C10" s="143"/>
      <c r="D10" s="135" t="s">
        <v>59</v>
      </c>
      <c r="E10" s="278" t="s">
        <v>196</v>
      </c>
      <c r="F10" s="279"/>
      <c r="G10" s="280" t="s">
        <v>197</v>
      </c>
      <c r="H10" s="281"/>
      <c r="I10" s="278" t="s">
        <v>198</v>
      </c>
      <c r="J10" s="281"/>
    </row>
    <row r="11" spans="1:12" ht="29.25" customHeight="1" thickBot="1">
      <c r="A11" s="324" t="s">
        <v>199</v>
      </c>
      <c r="B11" s="325"/>
      <c r="C11" s="154"/>
      <c r="D11" s="144"/>
      <c r="E11" s="282"/>
      <c r="F11" s="283"/>
      <c r="G11" s="284"/>
      <c r="H11" s="285"/>
      <c r="I11" s="282"/>
      <c r="J11" s="285"/>
    </row>
    <row r="12" spans="1:12" ht="29.25" customHeight="1">
      <c r="A12" s="268" t="s">
        <v>200</v>
      </c>
      <c r="B12" s="269"/>
      <c r="C12" s="289"/>
      <c r="D12" s="290" t="s">
        <v>201</v>
      </c>
      <c r="E12" s="136" t="str">
        <f>IF(ISERROR(VLOOKUP(A9,$L$20:$M$21,2,FALSE)),"",VLOOKUP(A9,$L$20:$M$21,2,FALSE))</f>
        <v>100mH</v>
      </c>
      <c r="F12" s="145"/>
      <c r="G12" s="146"/>
      <c r="H12" s="293"/>
      <c r="I12" s="294"/>
      <c r="J12" s="137" t="s">
        <v>203</v>
      </c>
    </row>
    <row r="13" spans="1:12" ht="29.25" customHeight="1">
      <c r="A13" s="149"/>
      <c r="B13" s="295" t="s">
        <v>215</v>
      </c>
      <c r="C13" s="296"/>
      <c r="D13" s="291"/>
      <c r="E13" s="152" t="s">
        <v>206</v>
      </c>
      <c r="F13" s="270"/>
      <c r="G13" s="270"/>
      <c r="H13" s="271"/>
      <c r="I13" s="272"/>
      <c r="J13" s="273">
        <f>SUM(H12:I15)</f>
        <v>0</v>
      </c>
    </row>
    <row r="14" spans="1:12" ht="29.25" customHeight="1">
      <c r="A14" s="149"/>
      <c r="B14" s="295" t="s">
        <v>211</v>
      </c>
      <c r="C14" s="296"/>
      <c r="D14" s="291"/>
      <c r="E14" s="152" t="s">
        <v>209</v>
      </c>
      <c r="F14" s="270"/>
      <c r="G14" s="275"/>
      <c r="H14" s="271"/>
      <c r="I14" s="272"/>
      <c r="J14" s="273"/>
    </row>
    <row r="15" spans="1:12" ht="29.25" customHeight="1" thickBot="1">
      <c r="A15" s="150"/>
      <c r="B15" s="297"/>
      <c r="C15" s="298"/>
      <c r="D15" s="292"/>
      <c r="E15" s="153" t="str">
        <f>IF(ISERROR(VLOOKUP(A9,$O$20:$P$21,2,FALSE)),"",VLOOKUP(A9,$O$20:$P$21,2,FALSE))</f>
        <v>200m</v>
      </c>
      <c r="F15" s="147"/>
      <c r="G15" s="148"/>
      <c r="H15" s="276"/>
      <c r="I15" s="277"/>
      <c r="J15" s="274"/>
      <c r="L15" s="133" t="s">
        <v>235</v>
      </c>
    </row>
    <row r="16" spans="1:12" ht="23.25" customHeight="1" thickBot="1">
      <c r="A16" s="138"/>
      <c r="B16" s="138"/>
      <c r="C16" s="138"/>
      <c r="D16" s="139"/>
      <c r="E16" s="138"/>
      <c r="F16" s="140"/>
      <c r="G16" s="141"/>
      <c r="H16" s="138"/>
      <c r="I16" s="138"/>
      <c r="J16" s="142"/>
    </row>
    <row r="17" spans="1:16" ht="29.25" customHeight="1" thickTop="1" thickBot="1">
      <c r="A17" s="286"/>
      <c r="B17" s="287"/>
      <c r="C17" s="288" t="s">
        <v>216</v>
      </c>
      <c r="D17" s="288"/>
      <c r="E17" s="288"/>
      <c r="F17" s="288"/>
      <c r="G17" s="288"/>
      <c r="H17" s="288"/>
      <c r="I17" s="288"/>
      <c r="J17" s="288"/>
    </row>
    <row r="18" spans="1:16" ht="29.25" customHeight="1" thickTop="1">
      <c r="A18" s="268" t="s">
        <v>195</v>
      </c>
      <c r="B18" s="269"/>
      <c r="C18" s="143"/>
      <c r="D18" s="135" t="s">
        <v>59</v>
      </c>
      <c r="E18" s="278" t="s">
        <v>196</v>
      </c>
      <c r="F18" s="279"/>
      <c r="G18" s="280" t="s">
        <v>197</v>
      </c>
      <c r="H18" s="281"/>
      <c r="I18" s="278" t="s">
        <v>198</v>
      </c>
      <c r="J18" s="281"/>
    </row>
    <row r="19" spans="1:16" ht="29.25" customHeight="1" thickBot="1">
      <c r="A19" s="324" t="s">
        <v>199</v>
      </c>
      <c r="B19" s="325"/>
      <c r="C19" s="154"/>
      <c r="D19" s="144"/>
      <c r="E19" s="282"/>
      <c r="F19" s="283"/>
      <c r="G19" s="284"/>
      <c r="H19" s="285"/>
      <c r="I19" s="282"/>
      <c r="J19" s="285"/>
    </row>
    <row r="20" spans="1:16" ht="29.25" customHeight="1">
      <c r="A20" s="268" t="s">
        <v>200</v>
      </c>
      <c r="B20" s="269"/>
      <c r="C20" s="289"/>
      <c r="D20" s="290" t="s">
        <v>201</v>
      </c>
      <c r="E20" s="136" t="str">
        <f>IF(ISERROR(VLOOKUP(A17,$L$20:$M$21,2,FALSE)),"",VLOOKUP(A17,$L$20:$M$21,2,FALSE))</f>
        <v/>
      </c>
      <c r="F20" s="145"/>
      <c r="G20" s="146"/>
      <c r="H20" s="293"/>
      <c r="I20" s="294"/>
      <c r="J20" s="137" t="s">
        <v>203</v>
      </c>
      <c r="L20" s="133" t="s">
        <v>229</v>
      </c>
      <c r="M20" s="133" t="s">
        <v>231</v>
      </c>
      <c r="O20" s="133" t="s">
        <v>229</v>
      </c>
      <c r="P20" s="133" t="s">
        <v>233</v>
      </c>
    </row>
    <row r="21" spans="1:16" ht="29.25" customHeight="1">
      <c r="A21" s="149"/>
      <c r="B21" s="295" t="s">
        <v>215</v>
      </c>
      <c r="C21" s="296"/>
      <c r="D21" s="291"/>
      <c r="E21" s="152" t="s">
        <v>206</v>
      </c>
      <c r="F21" s="270"/>
      <c r="G21" s="270"/>
      <c r="H21" s="271"/>
      <c r="I21" s="272"/>
      <c r="J21" s="273">
        <f>SUM(H20:I23)</f>
        <v>0</v>
      </c>
      <c r="L21" s="133" t="s">
        <v>230</v>
      </c>
      <c r="M21" s="133" t="s">
        <v>232</v>
      </c>
      <c r="O21" s="133" t="s">
        <v>230</v>
      </c>
      <c r="P21" s="133" t="s">
        <v>234</v>
      </c>
    </row>
    <row r="22" spans="1:16" ht="29.25" customHeight="1">
      <c r="A22" s="149"/>
      <c r="B22" s="295" t="s">
        <v>211</v>
      </c>
      <c r="C22" s="296"/>
      <c r="D22" s="291"/>
      <c r="E22" s="152" t="s">
        <v>209</v>
      </c>
      <c r="F22" s="270"/>
      <c r="G22" s="275"/>
      <c r="H22" s="271"/>
      <c r="I22" s="272"/>
      <c r="J22" s="273"/>
    </row>
    <row r="23" spans="1:16" ht="29.25" customHeight="1" thickBot="1">
      <c r="A23" s="150"/>
      <c r="B23" s="297"/>
      <c r="C23" s="298"/>
      <c r="D23" s="292"/>
      <c r="E23" s="153" t="str">
        <f>IF(ISERROR(VLOOKUP(A17,$O$20:$P$21,2,FALSE)),"",VLOOKUP(A17,$O$20:$P$21,2,FALSE))</f>
        <v/>
      </c>
      <c r="F23" s="147"/>
      <c r="G23" s="148"/>
      <c r="H23" s="276"/>
      <c r="I23" s="277"/>
      <c r="J23" s="274"/>
    </row>
    <row r="24" spans="1:16" ht="24" customHeight="1" thickBot="1"/>
    <row r="25" spans="1:16" ht="29.25" customHeight="1" thickTop="1" thickBot="1">
      <c r="A25" s="286"/>
      <c r="B25" s="287"/>
      <c r="C25" s="288" t="s">
        <v>216</v>
      </c>
      <c r="D25" s="288"/>
      <c r="E25" s="288"/>
      <c r="F25" s="288"/>
      <c r="G25" s="288"/>
      <c r="H25" s="288"/>
      <c r="I25" s="288"/>
      <c r="J25" s="288"/>
    </row>
    <row r="26" spans="1:16" ht="29.25" customHeight="1" thickTop="1">
      <c r="A26" s="268" t="s">
        <v>195</v>
      </c>
      <c r="B26" s="269"/>
      <c r="C26" s="143"/>
      <c r="D26" s="135" t="s">
        <v>59</v>
      </c>
      <c r="E26" s="278" t="s">
        <v>196</v>
      </c>
      <c r="F26" s="279"/>
      <c r="G26" s="280" t="s">
        <v>197</v>
      </c>
      <c r="H26" s="281"/>
      <c r="I26" s="278" t="s">
        <v>198</v>
      </c>
      <c r="J26" s="281"/>
    </row>
    <row r="27" spans="1:16" ht="29.25" customHeight="1" thickBot="1">
      <c r="A27" s="324" t="s">
        <v>199</v>
      </c>
      <c r="B27" s="325"/>
      <c r="C27" s="154"/>
      <c r="D27" s="144"/>
      <c r="E27" s="282"/>
      <c r="F27" s="283"/>
      <c r="G27" s="284"/>
      <c r="H27" s="285"/>
      <c r="I27" s="282"/>
      <c r="J27" s="285"/>
    </row>
    <row r="28" spans="1:16" ht="29.25" customHeight="1">
      <c r="A28" s="268" t="s">
        <v>200</v>
      </c>
      <c r="B28" s="269"/>
      <c r="C28" s="289"/>
      <c r="D28" s="290" t="s">
        <v>201</v>
      </c>
      <c r="E28" s="136" t="str">
        <f>IF(ISERROR(VLOOKUP(A25,$L$20:$M$21,2,FALSE)),"",VLOOKUP(A25,$L$20:$M$21,2,FALSE))</f>
        <v/>
      </c>
      <c r="F28" s="145"/>
      <c r="G28" s="146"/>
      <c r="H28" s="293"/>
      <c r="I28" s="294"/>
      <c r="J28" s="137" t="s">
        <v>203</v>
      </c>
    </row>
    <row r="29" spans="1:16" ht="29.25" customHeight="1">
      <c r="A29" s="149"/>
      <c r="B29" s="295" t="s">
        <v>215</v>
      </c>
      <c r="C29" s="296"/>
      <c r="D29" s="291"/>
      <c r="E29" s="152" t="s">
        <v>206</v>
      </c>
      <c r="F29" s="270"/>
      <c r="G29" s="270"/>
      <c r="H29" s="271"/>
      <c r="I29" s="272"/>
      <c r="J29" s="273">
        <f>SUM(H28:I31)</f>
        <v>0</v>
      </c>
    </row>
    <row r="30" spans="1:16" ht="29.25" customHeight="1">
      <c r="A30" s="149"/>
      <c r="B30" s="295" t="s">
        <v>211</v>
      </c>
      <c r="C30" s="296"/>
      <c r="D30" s="291"/>
      <c r="E30" s="152" t="s">
        <v>209</v>
      </c>
      <c r="F30" s="270"/>
      <c r="G30" s="275"/>
      <c r="H30" s="271"/>
      <c r="I30" s="272"/>
      <c r="J30" s="273"/>
    </row>
    <row r="31" spans="1:16" ht="29.25" customHeight="1" thickBot="1">
      <c r="A31" s="150"/>
      <c r="B31" s="297"/>
      <c r="C31" s="298"/>
      <c r="D31" s="292"/>
      <c r="E31" s="153" t="str">
        <f>IF(ISERROR(VLOOKUP(A25,$O$20:$P$21,2,FALSE)),"",VLOOKUP(A25,$O$20:$P$21,2,FALSE))</f>
        <v/>
      </c>
      <c r="F31" s="147"/>
      <c r="G31" s="148"/>
      <c r="H31" s="276"/>
      <c r="I31" s="277"/>
      <c r="J31" s="274"/>
    </row>
    <row r="32" spans="1:16" ht="24" customHeight="1" thickBot="1"/>
    <row r="33" spans="1:10" ht="29.25" customHeight="1" thickTop="1" thickBot="1">
      <c r="A33" s="286"/>
      <c r="B33" s="287"/>
      <c r="C33" s="288" t="s">
        <v>216</v>
      </c>
      <c r="D33" s="288"/>
      <c r="E33" s="288"/>
      <c r="F33" s="288"/>
      <c r="G33" s="288"/>
      <c r="H33" s="288"/>
      <c r="I33" s="288"/>
      <c r="J33" s="288"/>
    </row>
    <row r="34" spans="1:10" ht="29.25" customHeight="1" thickTop="1">
      <c r="A34" s="268" t="s">
        <v>195</v>
      </c>
      <c r="B34" s="269"/>
      <c r="C34" s="143"/>
      <c r="D34" s="135" t="s">
        <v>59</v>
      </c>
      <c r="E34" s="278" t="s">
        <v>196</v>
      </c>
      <c r="F34" s="279"/>
      <c r="G34" s="280" t="s">
        <v>197</v>
      </c>
      <c r="H34" s="281"/>
      <c r="I34" s="278" t="s">
        <v>198</v>
      </c>
      <c r="J34" s="281"/>
    </row>
    <row r="35" spans="1:10" ht="29.25" customHeight="1" thickBot="1">
      <c r="A35" s="324" t="s">
        <v>199</v>
      </c>
      <c r="B35" s="325"/>
      <c r="C35" s="154"/>
      <c r="D35" s="144"/>
      <c r="E35" s="282"/>
      <c r="F35" s="283"/>
      <c r="G35" s="284"/>
      <c r="H35" s="285"/>
      <c r="I35" s="282"/>
      <c r="J35" s="285"/>
    </row>
    <row r="36" spans="1:10" ht="29.25" customHeight="1">
      <c r="A36" s="268" t="s">
        <v>200</v>
      </c>
      <c r="B36" s="269"/>
      <c r="C36" s="289"/>
      <c r="D36" s="290" t="s">
        <v>201</v>
      </c>
      <c r="E36" s="136" t="str">
        <f>IF(ISERROR(VLOOKUP(A33,$L$20:$M$21,2,FALSE)),"",VLOOKUP(A33,$L$20:$M$21,2,FALSE))</f>
        <v/>
      </c>
      <c r="F36" s="145"/>
      <c r="G36" s="146"/>
      <c r="H36" s="293"/>
      <c r="I36" s="294"/>
      <c r="J36" s="137" t="s">
        <v>203</v>
      </c>
    </row>
    <row r="37" spans="1:10" ht="29.25" customHeight="1">
      <c r="A37" s="149"/>
      <c r="B37" s="295" t="s">
        <v>215</v>
      </c>
      <c r="C37" s="296"/>
      <c r="D37" s="291"/>
      <c r="E37" s="152" t="s">
        <v>206</v>
      </c>
      <c r="F37" s="270"/>
      <c r="G37" s="270"/>
      <c r="H37" s="271"/>
      <c r="I37" s="272"/>
      <c r="J37" s="273">
        <f>SUM(H36:I39)</f>
        <v>0</v>
      </c>
    </row>
    <row r="38" spans="1:10" ht="29.25" customHeight="1">
      <c r="A38" s="149"/>
      <c r="B38" s="295" t="s">
        <v>211</v>
      </c>
      <c r="C38" s="296"/>
      <c r="D38" s="291"/>
      <c r="E38" s="152" t="s">
        <v>209</v>
      </c>
      <c r="F38" s="270"/>
      <c r="G38" s="275"/>
      <c r="H38" s="271"/>
      <c r="I38" s="272"/>
      <c r="J38" s="273"/>
    </row>
    <row r="39" spans="1:10" ht="29.25" customHeight="1" thickBot="1">
      <c r="A39" s="150"/>
      <c r="B39" s="297"/>
      <c r="C39" s="298"/>
      <c r="D39" s="292"/>
      <c r="E39" s="153" t="str">
        <f>IF(ISERROR(VLOOKUP(A33,$O$20:$P$21,2,FALSE)),"",VLOOKUP(A33,$O$20:$P$21,2,FALSE))</f>
        <v/>
      </c>
      <c r="F39" s="147"/>
      <c r="G39" s="148"/>
      <c r="H39" s="276"/>
      <c r="I39" s="277"/>
      <c r="J39" s="274"/>
    </row>
    <row r="40" spans="1:10"/>
    <row r="41" spans="1:10" hidden="1"/>
    <row r="42" spans="1:10" ht="19.5" hidden="1">
      <c r="F42" s="133" ph="1"/>
      <c r="G42" s="133" ph="1"/>
    </row>
    <row r="43" spans="1:10" hidden="1"/>
    <row r="44" spans="1:10" hidden="1"/>
    <row r="45" spans="1:10" hidden="1"/>
    <row r="46" spans="1:10" hidden="1"/>
    <row r="47" spans="1:10" hidden="1"/>
    <row r="48" spans="1:10" hidden="1"/>
    <row r="49" spans="6:7" hidden="1"/>
    <row r="50" spans="6:7" ht="19.5" hidden="1">
      <c r="F50" s="133" ph="1"/>
      <c r="G50" s="133" ph="1"/>
    </row>
    <row r="51" spans="6:7" hidden="1"/>
    <row r="52" spans="6:7" hidden="1"/>
    <row r="53" spans="6:7" hidden="1"/>
    <row r="54" spans="6:7" hidden="1"/>
    <row r="55" spans="6:7" hidden="1"/>
    <row r="56" spans="6:7" hidden="1"/>
    <row r="57" spans="6:7" hidden="1"/>
    <row r="58" spans="6:7" ht="19.5" hidden="1">
      <c r="F58" s="133" ph="1"/>
      <c r="G58" s="133" ph="1"/>
    </row>
    <row r="59" spans="6:7" hidden="1"/>
    <row r="60" spans="6:7" hidden="1"/>
    <row r="61" spans="6:7" hidden="1"/>
    <row r="62" spans="6:7" hidden="1"/>
    <row r="63" spans="6:7" hidden="1"/>
    <row r="64" spans="6:7" hidden="1"/>
    <row r="65" spans="6:7" hidden="1"/>
    <row r="66" spans="6:7" ht="19.5" hidden="1">
      <c r="F66" s="133" ph="1"/>
      <c r="G66" s="133" ph="1"/>
    </row>
    <row r="67" spans="6:7" hidden="1"/>
    <row r="68" spans="6:7" hidden="1"/>
    <row r="69" spans="6:7" hidden="1"/>
    <row r="70" spans="6:7" hidden="1"/>
    <row r="71" spans="6:7" hidden="1"/>
    <row r="72" spans="6:7" hidden="1"/>
    <row r="73" spans="6:7" hidden="1"/>
    <row r="74" spans="6:7" ht="19.5" hidden="1">
      <c r="F74" s="133" ph="1"/>
      <c r="G74" s="133" ph="1"/>
    </row>
  </sheetData>
  <sheetProtection sheet="1" objects="1" scenarios="1" selectLockedCells="1"/>
  <mergeCells count="111">
    <mergeCell ref="A19:B19"/>
    <mergeCell ref="A20:C20"/>
    <mergeCell ref="D20:D23"/>
    <mergeCell ref="H20:I20"/>
    <mergeCell ref="B21:C21"/>
    <mergeCell ref="H37:I37"/>
    <mergeCell ref="H38:I38"/>
    <mergeCell ref="A36:C36"/>
    <mergeCell ref="E34:F34"/>
    <mergeCell ref="G34:H34"/>
    <mergeCell ref="I34:J34"/>
    <mergeCell ref="G26:H26"/>
    <mergeCell ref="I26:J26"/>
    <mergeCell ref="A27:B27"/>
    <mergeCell ref="E27:F27"/>
    <mergeCell ref="G27:H27"/>
    <mergeCell ref="I27:J27"/>
    <mergeCell ref="H30:I30"/>
    <mergeCell ref="H31:I31"/>
    <mergeCell ref="J29:J31"/>
    <mergeCell ref="D36:D39"/>
    <mergeCell ref="B37:C37"/>
    <mergeCell ref="J37:J39"/>
    <mergeCell ref="B38:C38"/>
    <mergeCell ref="F38:G38"/>
    <mergeCell ref="B39:C39"/>
    <mergeCell ref="H39:I39"/>
    <mergeCell ref="A33:B33"/>
    <mergeCell ref="C33:J33"/>
    <mergeCell ref="A34:B34"/>
    <mergeCell ref="A35:B35"/>
    <mergeCell ref="E35:F35"/>
    <mergeCell ref="G35:H35"/>
    <mergeCell ref="I35:J35"/>
    <mergeCell ref="H36:I36"/>
    <mergeCell ref="F37:G37"/>
    <mergeCell ref="F21:G21"/>
    <mergeCell ref="J21:J23"/>
    <mergeCell ref="A11:B11"/>
    <mergeCell ref="B13:C13"/>
    <mergeCell ref="B14:C14"/>
    <mergeCell ref="B15:C15"/>
    <mergeCell ref="A18:B18"/>
    <mergeCell ref="A12:C12"/>
    <mergeCell ref="D12:D15"/>
    <mergeCell ref="H12:I12"/>
    <mergeCell ref="A17:B17"/>
    <mergeCell ref="C17:J17"/>
    <mergeCell ref="B23:C23"/>
    <mergeCell ref="H21:I21"/>
    <mergeCell ref="F22:G22"/>
    <mergeCell ref="H22:I22"/>
    <mergeCell ref="H23:I23"/>
    <mergeCell ref="B22:C22"/>
    <mergeCell ref="E19:F19"/>
    <mergeCell ref="G19:H19"/>
    <mergeCell ref="I19:J19"/>
    <mergeCell ref="E18:F18"/>
    <mergeCell ref="G18:H18"/>
    <mergeCell ref="I18:J18"/>
    <mergeCell ref="A2:B2"/>
    <mergeCell ref="A3:B3"/>
    <mergeCell ref="B5:C5"/>
    <mergeCell ref="B6:C6"/>
    <mergeCell ref="B7:C7"/>
    <mergeCell ref="A4:C4"/>
    <mergeCell ref="A9:B9"/>
    <mergeCell ref="C9:J9"/>
    <mergeCell ref="A1:B1"/>
    <mergeCell ref="C1:H1"/>
    <mergeCell ref="I1:J1"/>
    <mergeCell ref="D4:D7"/>
    <mergeCell ref="H4:I4"/>
    <mergeCell ref="F5:G5"/>
    <mergeCell ref="H5:I5"/>
    <mergeCell ref="J5:J7"/>
    <mergeCell ref="F6:G6"/>
    <mergeCell ref="H6:I6"/>
    <mergeCell ref="H7:I7"/>
    <mergeCell ref="E2:F2"/>
    <mergeCell ref="G2:H2"/>
    <mergeCell ref="I2:J2"/>
    <mergeCell ref="E3:F3"/>
    <mergeCell ref="G3:H3"/>
    <mergeCell ref="A25:B25"/>
    <mergeCell ref="C25:J25"/>
    <mergeCell ref="A28:C28"/>
    <mergeCell ref="D28:D31"/>
    <mergeCell ref="H28:I28"/>
    <mergeCell ref="B29:C29"/>
    <mergeCell ref="F29:G29"/>
    <mergeCell ref="H29:I29"/>
    <mergeCell ref="B30:C30"/>
    <mergeCell ref="F30:G30"/>
    <mergeCell ref="B31:C31"/>
    <mergeCell ref="A26:B26"/>
    <mergeCell ref="E26:F26"/>
    <mergeCell ref="I3:J3"/>
    <mergeCell ref="A10:B10"/>
    <mergeCell ref="F13:G13"/>
    <mergeCell ref="H13:I13"/>
    <mergeCell ref="J13:J15"/>
    <mergeCell ref="F14:G14"/>
    <mergeCell ref="H14:I14"/>
    <mergeCell ref="H15:I15"/>
    <mergeCell ref="E10:F10"/>
    <mergeCell ref="G10:H10"/>
    <mergeCell ref="I10:J10"/>
    <mergeCell ref="E11:F11"/>
    <mergeCell ref="G11:H11"/>
    <mergeCell ref="I11:J11"/>
  </mergeCells>
  <phoneticPr fontId="2"/>
  <dataValidations count="4">
    <dataValidation type="list" allowBlank="1" showInputMessage="1" showErrorMessage="1" sqref="A25:B25 A17:B17 A33:B33 A1:B1 A9:B9">
      <formula1>$L$3:$L$4</formula1>
    </dataValidation>
    <dataValidation type="list" allowBlank="1" showInputMessage="1" showErrorMessage="1" sqref="A5:A7 A16">
      <formula1>#REF!</formula1>
    </dataValidation>
    <dataValidation imeMode="halfKatakana" allowBlank="1" showInputMessage="1" showErrorMessage="1" sqref="C26 C18 C10 C34 C2"/>
    <dataValidation type="list" allowBlank="1" showInputMessage="1" showErrorMessage="1" sqref="A13:A15 A21:A23 A29:A31 A37:A39">
      <formula1>$L$15</formula1>
    </dataValidation>
  </dataValidations>
  <pageMargins left="0.71" right="0.78700000000000003" top="0.41" bottom="0.62" header="0.51200000000000001" footer="0.51200000000000001"/>
  <pageSetup paperSize="9" scale="93" orientation="portrait" horizontalDpi="360" verticalDpi="36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002060"/>
  </sheetPr>
  <dimension ref="A1:L36"/>
  <sheetViews>
    <sheetView showGridLines="0" showZeros="0" topLeftCell="A4" zoomScale="85" zoomScaleNormal="85" zoomScaleSheetLayoutView="85" workbookViewId="0">
      <selection activeCell="D4" sqref="D4:I4"/>
    </sheetView>
  </sheetViews>
  <sheetFormatPr defaultColWidth="0" defaultRowHeight="13.5" zeroHeight="1"/>
  <cols>
    <col min="1" max="1" width="6" style="80" customWidth="1"/>
    <col min="2" max="2" width="6.75" style="80" customWidth="1"/>
    <col min="3" max="3" width="18.875" style="80" customWidth="1"/>
    <col min="4" max="4" width="21.125" style="80" customWidth="1"/>
    <col min="5" max="5" width="8" style="80" customWidth="1"/>
    <col min="6" max="6" width="4.125" style="80" bestFit="1" customWidth="1"/>
    <col min="7" max="7" width="13.875" style="80" customWidth="1"/>
    <col min="8" max="8" width="3.625" style="80" customWidth="1"/>
    <col min="9" max="9" width="6" style="80" customWidth="1"/>
    <col min="10" max="10" width="4.375" style="80" customWidth="1"/>
    <col min="11" max="16384" width="9" style="80" hidden="1"/>
  </cols>
  <sheetData>
    <row r="1" spans="1:12" ht="48" customHeight="1">
      <c r="A1" s="327" t="s">
        <v>227</v>
      </c>
      <c r="B1" s="327"/>
      <c r="C1" s="326" t="s">
        <v>193</v>
      </c>
      <c r="D1" s="326"/>
      <c r="E1" s="326"/>
      <c r="F1" s="326"/>
      <c r="G1" s="326"/>
      <c r="H1" s="326"/>
      <c r="I1" s="326"/>
    </row>
    <row r="2" spans="1:12" ht="34.5" customHeight="1">
      <c r="A2" s="334" t="s">
        <v>39</v>
      </c>
      <c r="B2" s="335"/>
      <c r="C2" s="335"/>
      <c r="D2" s="335"/>
      <c r="E2" s="335"/>
      <c r="F2" s="335"/>
      <c r="G2" s="335"/>
      <c r="H2" s="335"/>
      <c r="I2" s="335"/>
    </row>
    <row r="3" spans="1:12" ht="10.5" customHeight="1">
      <c r="C3" s="81"/>
    </row>
    <row r="4" spans="1:12" ht="32.25" customHeight="1">
      <c r="A4" s="339" t="s">
        <v>40</v>
      </c>
      <c r="B4" s="340"/>
      <c r="C4" s="341"/>
      <c r="D4" s="332">
        <f>'【様式1-1】男女参加申込書'!F4</f>
        <v>0</v>
      </c>
      <c r="E4" s="333"/>
      <c r="F4" s="333"/>
      <c r="G4" s="333"/>
      <c r="H4" s="333"/>
      <c r="I4" s="338"/>
      <c r="L4" s="82" t="s">
        <v>4</v>
      </c>
    </row>
    <row r="5" spans="1:12" ht="32.25" customHeight="1">
      <c r="A5" s="342" t="s">
        <v>41</v>
      </c>
      <c r="B5" s="343"/>
      <c r="C5" s="344"/>
      <c r="D5" s="332">
        <f>'【様式1-1】男女参加申込書'!F5</f>
        <v>0</v>
      </c>
      <c r="E5" s="333"/>
      <c r="F5" s="333"/>
      <c r="G5" s="333"/>
      <c r="H5" s="333"/>
      <c r="I5" s="338"/>
      <c r="L5" s="82" t="s">
        <v>5</v>
      </c>
    </row>
    <row r="6" spans="1:12" ht="32.25" customHeight="1">
      <c r="A6" s="329" t="s">
        <v>42</v>
      </c>
      <c r="B6" s="330"/>
      <c r="C6" s="331"/>
      <c r="D6" s="332">
        <f>'【様式1-1】男女参加申込書'!M4</f>
        <v>0</v>
      </c>
      <c r="E6" s="333"/>
      <c r="F6" s="333"/>
      <c r="G6" s="336" t="s">
        <v>3</v>
      </c>
      <c r="H6" s="336"/>
      <c r="I6" s="337"/>
      <c r="L6" s="82" t="s">
        <v>6</v>
      </c>
    </row>
    <row r="7" spans="1:12" ht="10.5" customHeight="1">
      <c r="A7" s="83"/>
      <c r="B7" s="83"/>
      <c r="C7" s="84"/>
      <c r="D7" s="85"/>
      <c r="E7" s="85"/>
      <c r="F7" s="85"/>
      <c r="G7" s="86"/>
      <c r="H7" s="86"/>
      <c r="I7" s="86"/>
      <c r="L7" s="82" t="s">
        <v>7</v>
      </c>
    </row>
    <row r="8" spans="1:12" ht="29.25" customHeight="1">
      <c r="A8" s="83"/>
      <c r="B8" s="348" t="s">
        <v>47</v>
      </c>
      <c r="C8" s="348"/>
      <c r="D8" s="354">
        <f>'【様式1-1】男女参加申込書'!AG4</f>
        <v>0</v>
      </c>
      <c r="E8" s="355"/>
      <c r="F8" s="355"/>
      <c r="G8" s="355"/>
      <c r="H8" s="87" t="s">
        <v>49</v>
      </c>
      <c r="I8" s="86"/>
      <c r="L8" s="82" t="s">
        <v>8</v>
      </c>
    </row>
    <row r="9" spans="1:12" ht="29.25" customHeight="1">
      <c r="A9" s="83"/>
      <c r="B9" s="348" t="s">
        <v>48</v>
      </c>
      <c r="C9" s="348"/>
      <c r="D9" s="349">
        <f>'【様式1-1】男女参加申込書'!AD5</f>
        <v>0</v>
      </c>
      <c r="E9" s="349"/>
      <c r="F9" s="349"/>
      <c r="G9" s="349"/>
      <c r="H9" s="349"/>
      <c r="I9" s="86"/>
      <c r="L9" s="82" t="s">
        <v>9</v>
      </c>
    </row>
    <row r="10" spans="1:12" ht="27" customHeight="1" thickBot="1">
      <c r="A10" s="88"/>
      <c r="B10" s="88"/>
      <c r="C10" s="89"/>
      <c r="E10" s="90" t="s">
        <v>56</v>
      </c>
      <c r="L10" s="82" t="s">
        <v>10</v>
      </c>
    </row>
    <row r="11" spans="1:12" ht="29.25" customHeight="1" thickTop="1" thickBot="1">
      <c r="A11" s="91"/>
      <c r="B11" s="350" t="s">
        <v>55</v>
      </c>
      <c r="C11" s="350"/>
      <c r="D11" s="357"/>
      <c r="E11" s="99"/>
      <c r="F11" s="87" t="s">
        <v>46</v>
      </c>
      <c r="G11" s="96">
        <f>E11*1000</f>
        <v>0</v>
      </c>
      <c r="H11" s="97" t="s">
        <v>43</v>
      </c>
      <c r="L11" s="82" t="s">
        <v>11</v>
      </c>
    </row>
    <row r="12" spans="1:12" ht="29.25" customHeight="1" thickTop="1" thickBot="1">
      <c r="A12" s="91"/>
      <c r="B12" s="350" t="s">
        <v>52</v>
      </c>
      <c r="C12" s="350"/>
      <c r="D12" s="357"/>
      <c r="E12" s="99"/>
      <c r="F12" s="87" t="s">
        <v>46</v>
      </c>
      <c r="G12" s="96">
        <f>E12*500</f>
        <v>0</v>
      </c>
      <c r="H12" s="97" t="s">
        <v>43</v>
      </c>
      <c r="L12" s="82" t="s">
        <v>12</v>
      </c>
    </row>
    <row r="13" spans="1:12" ht="29.25" customHeight="1" thickTop="1" thickBot="1">
      <c r="A13" s="91"/>
      <c r="B13" s="350" t="s">
        <v>71</v>
      </c>
      <c r="C13" s="350"/>
      <c r="D13" s="357"/>
      <c r="E13" s="99"/>
      <c r="F13" s="87" t="s">
        <v>46</v>
      </c>
      <c r="G13" s="96">
        <f>E13*1500</f>
        <v>0</v>
      </c>
      <c r="H13" s="97" t="s">
        <v>43</v>
      </c>
      <c r="L13" s="82" t="s">
        <v>13</v>
      </c>
    </row>
    <row r="14" spans="1:12" ht="29.25" customHeight="1" thickTop="1">
      <c r="A14" s="91"/>
      <c r="B14" s="350" t="s">
        <v>44</v>
      </c>
      <c r="C14" s="350"/>
      <c r="D14" s="350"/>
      <c r="E14" s="351"/>
      <c r="F14" s="350"/>
      <c r="G14" s="98">
        <f>SUM(G11:G13)</f>
        <v>0</v>
      </c>
      <c r="H14" s="97" t="s">
        <v>43</v>
      </c>
      <c r="L14" s="82" t="s">
        <v>2</v>
      </c>
    </row>
    <row r="15" spans="1:12" ht="29.25" customHeight="1">
      <c r="B15" s="92"/>
      <c r="C15" s="92"/>
      <c r="D15" s="92"/>
      <c r="E15" s="92"/>
      <c r="F15" s="92"/>
      <c r="G15" s="92"/>
      <c r="H15" s="92" t="s">
        <v>45</v>
      </c>
      <c r="L15" s="82" t="s">
        <v>14</v>
      </c>
    </row>
    <row r="16" spans="1:12" ht="10.5" customHeight="1">
      <c r="L16" s="82" t="s">
        <v>15</v>
      </c>
    </row>
    <row r="17" spans="1:12" ht="14.25">
      <c r="A17" s="328" t="s">
        <v>163</v>
      </c>
      <c r="B17" s="328"/>
      <c r="C17" s="328"/>
      <c r="D17" s="328"/>
      <c r="E17" s="328"/>
      <c r="F17" s="328"/>
      <c r="G17" s="328"/>
      <c r="H17" s="328"/>
      <c r="I17" s="328"/>
      <c r="J17" s="93"/>
      <c r="L17" s="82" t="s">
        <v>16</v>
      </c>
    </row>
    <row r="18" spans="1:12" ht="14.25">
      <c r="A18" s="328" t="s">
        <v>164</v>
      </c>
      <c r="B18" s="328"/>
      <c r="C18" s="328"/>
      <c r="D18" s="328"/>
      <c r="E18" s="328"/>
      <c r="F18" s="328"/>
      <c r="G18" s="328"/>
      <c r="H18" s="328"/>
      <c r="I18" s="328"/>
      <c r="L18" s="82" t="s">
        <v>17</v>
      </c>
    </row>
    <row r="19" spans="1:12" ht="14.25">
      <c r="A19" s="328" t="s">
        <v>165</v>
      </c>
      <c r="B19" s="328"/>
      <c r="C19" s="328"/>
      <c r="D19" s="328"/>
      <c r="E19" s="328"/>
      <c r="F19" s="328"/>
      <c r="G19" s="328"/>
      <c r="H19" s="328"/>
      <c r="I19" s="328"/>
      <c r="L19" s="82" t="s">
        <v>18</v>
      </c>
    </row>
    <row r="20" spans="1:12" ht="14.25">
      <c r="A20" s="328" t="s">
        <v>166</v>
      </c>
      <c r="B20" s="328"/>
      <c r="C20" s="328"/>
      <c r="D20" s="328"/>
      <c r="E20" s="328"/>
      <c r="F20" s="328"/>
      <c r="G20" s="328"/>
      <c r="H20" s="328"/>
      <c r="I20" s="328"/>
      <c r="L20" s="82" t="s">
        <v>0</v>
      </c>
    </row>
    <row r="21" spans="1:12" ht="10.5" customHeight="1">
      <c r="L21" s="82" t="s">
        <v>19</v>
      </c>
    </row>
    <row r="22" spans="1:12" ht="29.25" customHeight="1">
      <c r="A22" s="345" t="s">
        <v>54</v>
      </c>
      <c r="B22" s="345"/>
      <c r="C22" s="345"/>
      <c r="D22" s="346" t="s">
        <v>219</v>
      </c>
      <c r="E22" s="346"/>
      <c r="F22" s="346"/>
      <c r="G22" s="346"/>
      <c r="H22" s="346"/>
      <c r="I22" s="346"/>
      <c r="L22" s="82" t="s">
        <v>20</v>
      </c>
    </row>
    <row r="23" spans="1:12" ht="14.25">
      <c r="A23" s="94" t="s">
        <v>51</v>
      </c>
      <c r="L23" s="82" t="s">
        <v>21</v>
      </c>
    </row>
    <row r="24" spans="1:12" ht="10.5" customHeight="1" thickBot="1">
      <c r="L24" s="82" t="s">
        <v>22</v>
      </c>
    </row>
    <row r="25" spans="1:12">
      <c r="A25" s="91"/>
      <c r="B25" s="100" t="s">
        <v>220</v>
      </c>
      <c r="C25" s="101"/>
      <c r="D25" s="101"/>
      <c r="E25" s="101"/>
      <c r="F25" s="101"/>
      <c r="G25" s="101"/>
      <c r="H25" s="102"/>
      <c r="I25" s="91"/>
      <c r="L25" s="82" t="s">
        <v>23</v>
      </c>
    </row>
    <row r="26" spans="1:12">
      <c r="A26" s="91"/>
      <c r="B26" s="103"/>
      <c r="C26" s="91"/>
      <c r="D26" s="91"/>
      <c r="E26" s="91"/>
      <c r="F26" s="91"/>
      <c r="G26" s="95" t="s">
        <v>221</v>
      </c>
      <c r="H26" s="104"/>
      <c r="I26" s="91"/>
      <c r="L26" s="82" t="s">
        <v>24</v>
      </c>
    </row>
    <row r="27" spans="1:12">
      <c r="A27" s="91"/>
      <c r="B27" s="103"/>
      <c r="C27" s="91"/>
      <c r="D27" s="91"/>
      <c r="E27" s="91" t="s">
        <v>222</v>
      </c>
      <c r="F27" s="91"/>
      <c r="G27" s="91"/>
      <c r="H27" s="105"/>
      <c r="I27" s="91"/>
      <c r="L27" s="80" t="s">
        <v>25</v>
      </c>
    </row>
    <row r="28" spans="1:12">
      <c r="A28" s="91"/>
      <c r="B28" s="103"/>
      <c r="C28" s="91"/>
      <c r="D28" s="91"/>
      <c r="E28" s="91" t="s">
        <v>223</v>
      </c>
      <c r="F28" s="91"/>
      <c r="G28" s="91"/>
      <c r="H28" s="105"/>
      <c r="I28" s="91"/>
      <c r="L28" s="80" t="s">
        <v>26</v>
      </c>
    </row>
    <row r="29" spans="1:12" ht="14.25" thickBot="1">
      <c r="A29" s="91"/>
      <c r="B29" s="106"/>
      <c r="C29" s="107"/>
      <c r="D29" s="107"/>
      <c r="E29" s="107"/>
      <c r="F29" s="107"/>
      <c r="G29" s="108" t="s">
        <v>224</v>
      </c>
      <c r="H29" s="109"/>
      <c r="I29" s="91"/>
      <c r="L29" s="80" t="s">
        <v>27</v>
      </c>
    </row>
    <row r="30" spans="1:12">
      <c r="A30" s="91"/>
      <c r="B30" s="91"/>
      <c r="C30" s="91"/>
      <c r="D30" s="91"/>
      <c r="E30" s="91"/>
      <c r="F30" s="91"/>
      <c r="G30" s="91"/>
      <c r="H30" s="91"/>
      <c r="I30" s="91"/>
    </row>
    <row r="31" spans="1:12" ht="29.25" customHeight="1" thickBot="1">
      <c r="A31" s="110" t="s">
        <v>162</v>
      </c>
      <c r="B31" s="111"/>
      <c r="C31" s="91"/>
      <c r="D31" s="91"/>
      <c r="E31" s="91"/>
      <c r="F31" s="91"/>
      <c r="G31" s="91"/>
      <c r="H31" s="91"/>
      <c r="I31" s="91"/>
      <c r="L31" s="82"/>
    </row>
    <row r="32" spans="1:12" ht="33.75" customHeight="1">
      <c r="A32" s="112"/>
      <c r="B32" s="113" t="s">
        <v>53</v>
      </c>
      <c r="C32" s="356"/>
      <c r="D32" s="356"/>
      <c r="E32" s="356"/>
      <c r="F32" s="356"/>
      <c r="G32" s="356"/>
      <c r="H32" s="114"/>
      <c r="I32" s="115"/>
      <c r="J32" s="91"/>
      <c r="L32" s="82"/>
    </row>
    <row r="33" spans="1:12" ht="33.75" customHeight="1">
      <c r="A33" s="116"/>
      <c r="B33" s="117" t="s">
        <v>57</v>
      </c>
      <c r="C33" s="352"/>
      <c r="D33" s="352"/>
      <c r="E33" s="352"/>
      <c r="F33" s="352"/>
      <c r="G33" s="352"/>
      <c r="H33" s="118"/>
      <c r="I33" s="119"/>
      <c r="J33" s="91"/>
      <c r="L33" s="82"/>
    </row>
    <row r="34" spans="1:12" ht="33.75" customHeight="1">
      <c r="A34" s="116"/>
      <c r="B34" s="120"/>
      <c r="C34" s="353"/>
      <c r="D34" s="353"/>
      <c r="E34" s="353"/>
      <c r="F34" s="353"/>
      <c r="G34" s="353"/>
      <c r="H34" s="118"/>
      <c r="I34" s="119"/>
      <c r="J34" s="91"/>
      <c r="L34" s="82"/>
    </row>
    <row r="35" spans="1:12" ht="33.75" customHeight="1" thickBot="1">
      <c r="A35" s="121"/>
      <c r="B35" s="122" t="s">
        <v>58</v>
      </c>
      <c r="C35" s="347">
        <f>'【様式1-1】男女参加申込書'!AG4</f>
        <v>0</v>
      </c>
      <c r="D35" s="347"/>
      <c r="E35" s="347"/>
      <c r="F35" s="347"/>
      <c r="G35" s="123" t="s">
        <v>50</v>
      </c>
      <c r="H35" s="123"/>
      <c r="I35" s="124"/>
      <c r="J35" s="91"/>
      <c r="L35" s="82"/>
    </row>
    <row r="36" spans="1:12" ht="12" customHeight="1">
      <c r="A36" s="91"/>
      <c r="B36" s="91"/>
      <c r="C36" s="91"/>
      <c r="D36" s="91"/>
      <c r="E36" s="91"/>
      <c r="F36" s="91"/>
      <c r="G36" s="91"/>
      <c r="H36" s="91"/>
      <c r="I36" s="91"/>
      <c r="L36" s="82"/>
    </row>
  </sheetData>
  <sheetProtection sheet="1" objects="1" scenarios="1" selectLockedCells="1"/>
  <mergeCells count="28">
    <mergeCell ref="A22:C22"/>
    <mergeCell ref="D22:I22"/>
    <mergeCell ref="C35:F35"/>
    <mergeCell ref="B8:C8"/>
    <mergeCell ref="B9:C9"/>
    <mergeCell ref="D9:H9"/>
    <mergeCell ref="B14:F14"/>
    <mergeCell ref="C33:G33"/>
    <mergeCell ref="C34:G34"/>
    <mergeCell ref="D8:G8"/>
    <mergeCell ref="C32:G32"/>
    <mergeCell ref="B11:D11"/>
    <mergeCell ref="B12:D12"/>
    <mergeCell ref="B13:D13"/>
    <mergeCell ref="A17:I17"/>
    <mergeCell ref="A18:I18"/>
    <mergeCell ref="C1:I1"/>
    <mergeCell ref="A1:B1"/>
    <mergeCell ref="A19:I19"/>
    <mergeCell ref="A20:I20"/>
    <mergeCell ref="A6:C6"/>
    <mergeCell ref="D6:F6"/>
    <mergeCell ref="A2:I2"/>
    <mergeCell ref="G6:I6"/>
    <mergeCell ref="D4:I4"/>
    <mergeCell ref="D5:I5"/>
    <mergeCell ref="A4:C4"/>
    <mergeCell ref="A5:C5"/>
  </mergeCells>
  <phoneticPr fontId="2"/>
  <printOptions horizontalCentered="1"/>
  <pageMargins left="0.78740157480314965" right="0.78740157480314965" top="0.78740157480314965" bottom="0.78740157480314965" header="0.51181102362204722" footer="0.51181102362204722"/>
  <pageSetup paperSize="9" scale="96" orientation="portrait"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L23"/>
  <sheetViews>
    <sheetView tabSelected="1" workbookViewId="0">
      <selection activeCell="R5" sqref="R5"/>
    </sheetView>
  </sheetViews>
  <sheetFormatPr defaultColWidth="0" defaultRowHeight="13.5"/>
  <cols>
    <col min="1" max="1" width="3.75" bestFit="1" customWidth="1"/>
    <col min="2" max="2" width="9" bestFit="1" customWidth="1"/>
    <col min="3" max="3" width="9" customWidth="1"/>
    <col min="4" max="4" width="9" bestFit="1" customWidth="1"/>
    <col min="5" max="5" width="9" customWidth="1"/>
    <col min="6" max="6" width="3.375" bestFit="1" customWidth="1"/>
    <col min="7" max="7" width="10.25" bestFit="1" customWidth="1"/>
    <col min="8" max="8" width="12.875" bestFit="1" customWidth="1"/>
    <col min="9" max="10" width="5.25" bestFit="1" customWidth="1"/>
    <col min="11" max="12" width="11" bestFit="1" customWidth="1"/>
    <col min="13" max="13" width="11" customWidth="1"/>
    <col min="14" max="14" width="9" customWidth="1"/>
    <col min="15" max="15" width="11" bestFit="1" customWidth="1"/>
    <col min="16" max="16" width="11" customWidth="1"/>
    <col min="17" max="17" width="6.25" bestFit="1" customWidth="1"/>
    <col min="18" max="18" width="10.25" bestFit="1" customWidth="1"/>
    <col min="19" max="19" width="10.25" customWidth="1"/>
    <col min="20" max="27" width="2.5" hidden="1" customWidth="1"/>
    <col min="28" max="36" width="2.25" hidden="1" customWidth="1"/>
    <col min="37" max="16384" width="9" hidden="1"/>
  </cols>
  <sheetData>
    <row r="1" spans="1:38" ht="36" customHeight="1">
      <c r="A1" s="360" t="s">
        <v>228</v>
      </c>
      <c r="B1" s="360"/>
      <c r="C1" s="360"/>
    </row>
    <row r="3" spans="1:38">
      <c r="A3" s="130" t="s">
        <v>168</v>
      </c>
      <c r="B3" s="130" t="s">
        <v>188</v>
      </c>
      <c r="C3" s="130" t="s">
        <v>190</v>
      </c>
      <c r="D3" s="130" t="s">
        <v>1</v>
      </c>
      <c r="E3" s="130" t="s">
        <v>191</v>
      </c>
      <c r="F3" s="130" t="s">
        <v>169</v>
      </c>
      <c r="G3" s="130" t="s">
        <v>68</v>
      </c>
      <c r="H3" s="130" t="s">
        <v>170</v>
      </c>
      <c r="I3" s="130" t="s">
        <v>60</v>
      </c>
      <c r="J3" s="130" t="s">
        <v>59</v>
      </c>
      <c r="K3" s="130" t="s">
        <v>171</v>
      </c>
      <c r="L3" s="130" t="s">
        <v>172</v>
      </c>
      <c r="M3" s="130" t="s">
        <v>176</v>
      </c>
      <c r="N3" s="130" t="s">
        <v>173</v>
      </c>
      <c r="O3" s="130" t="s">
        <v>174</v>
      </c>
      <c r="P3" s="130" t="s">
        <v>177</v>
      </c>
      <c r="Q3" s="130" t="s">
        <v>175</v>
      </c>
      <c r="R3" s="131" t="s">
        <v>189</v>
      </c>
      <c r="S3" s="128"/>
      <c r="T3" s="358" t="s">
        <v>178</v>
      </c>
      <c r="U3" s="358"/>
      <c r="V3" s="358"/>
      <c r="W3" s="358"/>
      <c r="X3" s="358"/>
      <c r="Y3" s="358"/>
      <c r="Z3" s="358"/>
      <c r="AA3" s="358"/>
      <c r="AB3" s="359" t="s">
        <v>187</v>
      </c>
      <c r="AC3" s="359"/>
      <c r="AD3" s="359"/>
      <c r="AE3" s="359"/>
      <c r="AF3" s="359"/>
      <c r="AG3" s="359"/>
      <c r="AH3" s="359"/>
      <c r="AI3" s="359"/>
    </row>
    <row r="4" spans="1:38">
      <c r="A4" s="130">
        <f>'【様式1-1】男女参加申込書'!A11</f>
        <v>1</v>
      </c>
      <c r="B4" s="130" t="str">
        <f>IF(D4="","",'【様式1-1】男女参加申込書'!$F$3)</f>
        <v/>
      </c>
      <c r="C4" s="130" t="str">
        <f>IF(D4="","",'【様式1-1】男女参加申込書'!$F$5)</f>
        <v/>
      </c>
      <c r="D4" s="130" t="str">
        <f>IF(F4="","",'【様式1-1】男女参加申込書'!$M$4)</f>
        <v/>
      </c>
      <c r="E4" s="130" t="str">
        <f>IF(D4="","",'【様式1-1】男女参加申込書'!$M$3)</f>
        <v/>
      </c>
      <c r="F4" s="130" t="str">
        <f>IF('【様式1-1】男女参加申込書'!C11="","",'【様式1-1】男女参加申込書'!C11)</f>
        <v/>
      </c>
      <c r="G4" s="130" t="str">
        <f>'【様式1-1】男女参加申込書'!D11&amp;"　"&amp;'【様式1-1】男女参加申込書'!E11</f>
        <v>　</v>
      </c>
      <c r="H4" s="130" t="str">
        <f>'【様式1-1】男女参加申込書'!F11&amp;"　"&amp;'【様式1-1】男女参加申込書'!G11</f>
        <v>　</v>
      </c>
      <c r="I4" s="130" t="str">
        <f>RIGHT('【様式1-1】男女参加申込書'!H11,2)</f>
        <v/>
      </c>
      <c r="J4" s="130" t="str">
        <f>RIGHT('【様式1-1】男女参加申込書'!K11,1)</f>
        <v/>
      </c>
      <c r="K4" s="130" t="str">
        <f>'【様式1-1】男女参加申込書'!C11&amp;'【様式1-1】男女参加申込書'!L11</f>
        <v/>
      </c>
      <c r="L4" s="130" t="str">
        <f>CONCATENATE(T4,U4,V4,W4,X4,Y4,Z4,AA4)</f>
        <v/>
      </c>
      <c r="M4" s="130" t="str">
        <f>IF('【様式1-1】男女参加申込書'!M11="","",'【様式1-1】男女参加申込書'!M11)</f>
        <v/>
      </c>
      <c r="N4" s="130" t="str">
        <f>'【様式1-1】男女参加申込書'!C11&amp;'【様式1-1】男女参加申込書'!Y11</f>
        <v/>
      </c>
      <c r="O4" s="130" t="str">
        <f>CONCATENATE(AB4,AC4,AD4,AE4,AF4,AG4,AH4,AI4)</f>
        <v/>
      </c>
      <c r="P4" s="130" t="str">
        <f>IF('【様式1-1】男女参加申込書'!Z11="","",'【様式1-1】男女参加申込書'!Z11)</f>
        <v/>
      </c>
      <c r="Q4" s="130" t="str">
        <f>IF('【様式1-1】男女参加申込書'!AL11="","",'【様式1-1】男女参加申込書'!AL11)</f>
        <v/>
      </c>
      <c r="R4" s="132" t="str">
        <f>IF(B4="","",'【様式1-1】男女参加申込書'!$AG$4)</f>
        <v/>
      </c>
      <c r="S4" s="129"/>
      <c r="T4" s="127" t="str">
        <f>IF('【様式1-1】男女参加申込書'!N11="","",'【様式1-1】男女参加申込書'!N11)</f>
        <v/>
      </c>
      <c r="U4" s="127" t="str">
        <f>IF('【様式1-1】男女参加申込書'!O11="","",'【様式1-1】男女参加申込書'!O11)</f>
        <v/>
      </c>
      <c r="V4" s="127" t="str">
        <f>IF(ISERROR(VLOOKUP(IF(U4="","",'【様式1-1】男女参加申込書'!P11),$AK$4:$AL$7,2,FALSE)),"",VLOOKUP(IF(U4="","",'【様式1-1】男女参加申込書'!P11),$AK$4:$AL$7,2,FALSE))</f>
        <v/>
      </c>
      <c r="W4" s="127" t="str">
        <f>IF(ISBLANK('【様式1-1】男女参加申込書'!Q11),"",'【様式1-1】男女参加申込書'!Q11)</f>
        <v/>
      </c>
      <c r="X4" s="127" t="str">
        <f>IF(ISBLANK('【様式1-1】男女参加申込書'!R11),"",'【様式1-1】男女参加申込書'!R11)</f>
        <v/>
      </c>
      <c r="Y4" s="127" t="str">
        <f>IF(ISERROR(VLOOKUP('【様式1-1】男女参加申込書'!S11,$AK$4:$AL$7,2,FALSE)),"",VLOOKUP('【様式1-1】男女参加申込書'!S11,$AK$4:$AL$7,2,FALSE))</f>
        <v/>
      </c>
      <c r="Z4" s="127" t="str">
        <f>IF(ISBLANK('【様式1-1】男女参加申込書'!T11),"",'【様式1-1】男女参加申込書'!T11)</f>
        <v/>
      </c>
      <c r="AA4" s="127" t="str">
        <f>IF(ISBLANK('【様式1-1】男女参加申込書'!U11),"",'【様式1-1】男女参加申込書'!U11)</f>
        <v/>
      </c>
      <c r="AB4" s="126" t="str">
        <f>IF('【様式1-1】男女参加申込書'!AA11="","",'【様式1-1】男女参加申込書'!AA11)</f>
        <v/>
      </c>
      <c r="AC4" s="126" t="str">
        <f>IF('【様式1-1】男女参加申込書'!AB11="","",'【様式1-1】男女参加申込書'!AB11)</f>
        <v/>
      </c>
      <c r="AD4" s="127" t="str">
        <f>IF(ISERROR(VLOOKUP(IF(AC4="","",'【様式1-1】男女参加申込書'!AC11),$AK$4:$AL$7,2,FALSE)),"",VLOOKUP(IF(AC4="","",'【様式1-1】男女参加申込書'!AC11),$AK$4:$AL$7,2,FALSE))</f>
        <v/>
      </c>
      <c r="AE4" s="127" t="str">
        <f>IF(ISBLANK('【様式1-1】男女参加申込書'!AD11),"",'【様式1-1】男女参加申込書'!AD11)</f>
        <v/>
      </c>
      <c r="AF4" s="127" t="str">
        <f>IF(ISBLANK('【様式1-1】男女参加申込書'!AE11),"",'【様式1-1】男女参加申込書'!AE11)</f>
        <v/>
      </c>
      <c r="AG4" s="127" t="str">
        <f>IF(ISERROR(VLOOKUP('【様式1-1】男女参加申込書'!AF11,$AK$4:$AL$7,2,FALSE)),"",VLOOKUP('【様式1-1】男女参加申込書'!AF11,$AK$4:$AL$7,2,FALSE))</f>
        <v/>
      </c>
      <c r="AH4" s="127" t="str">
        <f>IF(ISBLANK('【様式1-1】男女参加申込書'!AG11),"",'【様式1-1】男女参加申込書'!AG11)</f>
        <v/>
      </c>
      <c r="AI4" s="127" t="str">
        <f>IF(ISBLANK('【様式1-1】男女参加申込書'!AH11),"",'【様式1-1】男女参加申込書'!AH11)</f>
        <v/>
      </c>
      <c r="AK4" s="125" t="s">
        <v>179</v>
      </c>
      <c r="AL4" s="125" t="s">
        <v>182</v>
      </c>
    </row>
    <row r="5" spans="1:38">
      <c r="A5" s="130">
        <f>'【様式1-1】男女参加申込書'!A12</f>
        <v>2</v>
      </c>
      <c r="B5" s="130" t="str">
        <f>IF(D5="","",'【様式1-1】男女参加申込書'!$F$3)</f>
        <v/>
      </c>
      <c r="C5" s="130" t="str">
        <f>IF(D5="","",'【様式1-1】男女参加申込書'!$F$5)</f>
        <v/>
      </c>
      <c r="D5" s="130" t="str">
        <f>IF(F5="","",'【様式1-1】男女参加申込書'!$M$4)</f>
        <v/>
      </c>
      <c r="E5" s="130" t="str">
        <f>IF(D5="","",'【様式1-1】男女参加申込書'!$M$3)</f>
        <v/>
      </c>
      <c r="F5" s="130" t="str">
        <f>IF('【様式1-1】男女参加申込書'!C12="","",'【様式1-1】男女参加申込書'!C12)</f>
        <v/>
      </c>
      <c r="G5" s="130" t="str">
        <f>'【様式1-1】男女参加申込書'!D12&amp;"　"&amp;'【様式1-1】男女参加申込書'!E12</f>
        <v>　</v>
      </c>
      <c r="H5" s="130" t="str">
        <f>'【様式1-1】男女参加申込書'!F12&amp;"　"&amp;'【様式1-1】男女参加申込書'!G12</f>
        <v>　</v>
      </c>
      <c r="I5" s="130" t="str">
        <f>RIGHT('【様式1-1】男女参加申込書'!H12,2)</f>
        <v/>
      </c>
      <c r="J5" s="130" t="str">
        <f>RIGHT('【様式1-1】男女参加申込書'!K12,1)</f>
        <v/>
      </c>
      <c r="K5" s="130" t="str">
        <f>'【様式1-1】男女参加申込書'!C12&amp;'【様式1-1】男女参加申込書'!L12</f>
        <v/>
      </c>
      <c r="L5" s="130" t="str">
        <f t="shared" ref="L5:L23" si="0">CONCATENATE(T5,U5,V5,W5,X5,Y5,Z5,AA5)</f>
        <v/>
      </c>
      <c r="M5" s="130" t="str">
        <f>IF('【様式1-1】男女参加申込書'!M12="","",'【様式1-1】男女参加申込書'!M12)</f>
        <v/>
      </c>
      <c r="N5" s="130" t="str">
        <f>'【様式1-1】男女参加申込書'!C12&amp;'【様式1-1】男女参加申込書'!Y12</f>
        <v/>
      </c>
      <c r="O5" s="130" t="str">
        <f t="shared" ref="O5:O23" si="1">CONCATENATE(AB5,AC5,AD5,AE5,AF5,AG5,AH5,AI5)</f>
        <v/>
      </c>
      <c r="P5" s="130" t="str">
        <f>IF('【様式1-1】男女参加申込書'!Z12="","",'【様式1-1】男女参加申込書'!Z12)</f>
        <v/>
      </c>
      <c r="Q5" s="130" t="str">
        <f>IF('【様式1-1】男女参加申込書'!AL12="","",'【様式1-1】男女参加申込書'!AL12)</f>
        <v/>
      </c>
      <c r="R5" s="132" t="str">
        <f>IF(B5="","",'【様式1-1】男女参加申込書'!$AG$4)</f>
        <v/>
      </c>
      <c r="S5" s="129"/>
      <c r="T5" s="127" t="str">
        <f>IF('【様式1-1】男女参加申込書'!N12="","",'【様式1-1】男女参加申込書'!N12)</f>
        <v/>
      </c>
      <c r="U5" s="127" t="str">
        <f>IF('【様式1-1】男女参加申込書'!O12="","",'【様式1-1】男女参加申込書'!O12)</f>
        <v/>
      </c>
      <c r="V5" s="127" t="str">
        <f>IF(ISERROR(VLOOKUP(IF(U5="","",'【様式1-1】男女参加申込書'!P12),$AK$4:$AL$7,2,FALSE)),"",VLOOKUP(IF(U5="","",'【様式1-1】男女参加申込書'!P12),$AK$4:$AL$7,2,FALSE))</f>
        <v/>
      </c>
      <c r="W5" s="127" t="str">
        <f>IF(ISBLANK('【様式1-1】男女参加申込書'!Q12),"",'【様式1-1】男女参加申込書'!Q12)</f>
        <v/>
      </c>
      <c r="X5" s="127" t="str">
        <f>IF(ISBLANK('【様式1-1】男女参加申込書'!R12),"",'【様式1-1】男女参加申込書'!R12)</f>
        <v/>
      </c>
      <c r="Y5" s="127" t="str">
        <f>IF(ISERROR(VLOOKUP('【様式1-1】男女参加申込書'!S12,$AK$4:$AL$7,2,FALSE)),"",VLOOKUP('【様式1-1】男女参加申込書'!S12,$AK$4:$AL$7,2,FALSE))</f>
        <v/>
      </c>
      <c r="Z5" s="127" t="str">
        <f>IF(ISBLANK('【様式1-1】男女参加申込書'!T12),"",'【様式1-1】男女参加申込書'!T12)</f>
        <v/>
      </c>
      <c r="AA5" s="127" t="str">
        <f>IF(ISBLANK('【様式1-1】男女参加申込書'!U12),"",'【様式1-1】男女参加申込書'!U12)</f>
        <v/>
      </c>
      <c r="AB5" s="126" t="str">
        <f>IF('【様式1-1】男女参加申込書'!AA12="","",'【様式1-1】男女参加申込書'!AA12)</f>
        <v/>
      </c>
      <c r="AC5" s="126" t="str">
        <f>IF('【様式1-1】男女参加申込書'!AB12="","",'【様式1-1】男女参加申込書'!AB12)</f>
        <v/>
      </c>
      <c r="AD5" s="127" t="str">
        <f>IF(ISERROR(VLOOKUP(IF(AC5="","",'【様式1-1】男女参加申込書'!AC12),$AK$4:$AL$7,2,FALSE)),"",VLOOKUP(IF(AC5="","",'【様式1-1】男女参加申込書'!AC12),$AK$4:$AL$7,2,FALSE))</f>
        <v/>
      </c>
      <c r="AE5" s="127" t="str">
        <f>IF(ISBLANK('【様式1-1】男女参加申込書'!AD12),"",'【様式1-1】男女参加申込書'!AD12)</f>
        <v/>
      </c>
      <c r="AF5" s="127" t="str">
        <f>IF(ISBLANK('【様式1-1】男女参加申込書'!AE12),"",'【様式1-1】男女参加申込書'!AE12)</f>
        <v/>
      </c>
      <c r="AG5" s="127" t="str">
        <f>IF(ISERROR(VLOOKUP('【様式1-1】男女参加申込書'!AF12,$AK$4:$AL$7,2,FALSE)),"",VLOOKUP('【様式1-1】男女参加申込書'!AF12,$AK$4:$AL$7,2,FALSE))</f>
        <v/>
      </c>
      <c r="AH5" s="127" t="str">
        <f>IF(ISBLANK('【様式1-1】男女参加申込書'!AG12),"",'【様式1-1】男女参加申込書'!AG12)</f>
        <v/>
      </c>
      <c r="AI5" s="127" t="str">
        <f>IF(ISBLANK('【様式1-1】男女参加申込書'!AH12),"",'【様式1-1】男女参加申込書'!AH12)</f>
        <v/>
      </c>
      <c r="AK5" s="125" t="s">
        <v>180</v>
      </c>
      <c r="AL5" s="125" t="s">
        <v>183</v>
      </c>
    </row>
    <row r="6" spans="1:38">
      <c r="A6" s="130">
        <f>'【様式1-1】男女参加申込書'!A13</f>
        <v>3</v>
      </c>
      <c r="B6" s="130" t="str">
        <f>IF(D6="","",'【様式1-1】男女参加申込書'!$F$3)</f>
        <v/>
      </c>
      <c r="C6" s="130" t="str">
        <f>IF(D6="","",'【様式1-1】男女参加申込書'!$F$5)</f>
        <v/>
      </c>
      <c r="D6" s="130" t="str">
        <f>IF(F6="","",'【様式1-1】男女参加申込書'!$M$4)</f>
        <v/>
      </c>
      <c r="E6" s="130" t="str">
        <f>IF(D6="","",'【様式1-1】男女参加申込書'!$M$3)</f>
        <v/>
      </c>
      <c r="F6" s="130" t="str">
        <f>IF('【様式1-1】男女参加申込書'!C13="","",'【様式1-1】男女参加申込書'!C13)</f>
        <v/>
      </c>
      <c r="G6" s="130" t="str">
        <f>'【様式1-1】男女参加申込書'!D13&amp;"　"&amp;'【様式1-1】男女参加申込書'!E13</f>
        <v>　</v>
      </c>
      <c r="H6" s="130" t="str">
        <f>'【様式1-1】男女参加申込書'!F13&amp;"　"&amp;'【様式1-1】男女参加申込書'!G13</f>
        <v>　</v>
      </c>
      <c r="I6" s="130" t="str">
        <f>RIGHT('【様式1-1】男女参加申込書'!H13,2)</f>
        <v/>
      </c>
      <c r="J6" s="130" t="str">
        <f>RIGHT('【様式1-1】男女参加申込書'!K13,1)</f>
        <v/>
      </c>
      <c r="K6" s="130" t="str">
        <f>'【様式1-1】男女参加申込書'!C13&amp;'【様式1-1】男女参加申込書'!L13</f>
        <v/>
      </c>
      <c r="L6" s="130" t="str">
        <f t="shared" si="0"/>
        <v/>
      </c>
      <c r="M6" s="130" t="str">
        <f>IF('【様式1-1】男女参加申込書'!M13="","",'【様式1-1】男女参加申込書'!M13)</f>
        <v/>
      </c>
      <c r="N6" s="130" t="str">
        <f>'【様式1-1】男女参加申込書'!C13&amp;'【様式1-1】男女参加申込書'!Y13</f>
        <v/>
      </c>
      <c r="O6" s="130" t="str">
        <f t="shared" si="1"/>
        <v/>
      </c>
      <c r="P6" s="130" t="str">
        <f>IF('【様式1-1】男女参加申込書'!Z13="","",'【様式1-1】男女参加申込書'!Z13)</f>
        <v/>
      </c>
      <c r="Q6" s="130" t="str">
        <f>IF('【様式1-1】男女参加申込書'!AL13="","",'【様式1-1】男女参加申込書'!AL13)</f>
        <v/>
      </c>
      <c r="R6" s="132" t="str">
        <f>IF(B6="","",'【様式1-1】男女参加申込書'!$AG$4)</f>
        <v/>
      </c>
      <c r="S6" s="129"/>
      <c r="T6" s="127" t="str">
        <f>IF('【様式1-1】男女参加申込書'!N13="","",'【様式1-1】男女参加申込書'!N13)</f>
        <v/>
      </c>
      <c r="U6" s="127" t="str">
        <f>IF('【様式1-1】男女参加申込書'!O13="","",'【様式1-1】男女参加申込書'!O13)</f>
        <v/>
      </c>
      <c r="V6" s="127" t="str">
        <f>IF(ISERROR(VLOOKUP(IF(U6="","",'【様式1-1】男女参加申込書'!P13),$AK$4:$AL$7,2,FALSE)),"",VLOOKUP(IF(U6="","",'【様式1-1】男女参加申込書'!P13),$AK$4:$AL$7,2,FALSE))</f>
        <v/>
      </c>
      <c r="W6" s="127" t="str">
        <f>IF(ISBLANK('【様式1-1】男女参加申込書'!Q13),"",'【様式1-1】男女参加申込書'!Q13)</f>
        <v/>
      </c>
      <c r="X6" s="127" t="str">
        <f>IF(ISBLANK('【様式1-1】男女参加申込書'!R13),"",'【様式1-1】男女参加申込書'!R13)</f>
        <v/>
      </c>
      <c r="Y6" s="127" t="str">
        <f>IF(ISERROR(VLOOKUP('【様式1-1】男女参加申込書'!S13,$AK$4:$AL$7,2,FALSE)),"",VLOOKUP('【様式1-1】男女参加申込書'!S13,$AK$4:$AL$7,2,FALSE))</f>
        <v/>
      </c>
      <c r="Z6" s="127" t="str">
        <f>IF(ISBLANK('【様式1-1】男女参加申込書'!T13),"",'【様式1-1】男女参加申込書'!T13)</f>
        <v/>
      </c>
      <c r="AA6" s="127" t="str">
        <f>IF(ISBLANK('【様式1-1】男女参加申込書'!U13),"",'【様式1-1】男女参加申込書'!U13)</f>
        <v/>
      </c>
      <c r="AB6" s="126" t="str">
        <f>IF('【様式1-1】男女参加申込書'!AA13="","",'【様式1-1】男女参加申込書'!AA13)</f>
        <v/>
      </c>
      <c r="AC6" s="126" t="str">
        <f>IF('【様式1-1】男女参加申込書'!AB13="","",'【様式1-1】男女参加申込書'!AB13)</f>
        <v/>
      </c>
      <c r="AD6" s="127" t="str">
        <f>IF(ISERROR(VLOOKUP(IF(AC6="","",'【様式1-1】男女参加申込書'!AC13),$AK$4:$AL$7,2,FALSE)),"",VLOOKUP(IF(AC6="","",'【様式1-1】男女参加申込書'!AC13),$AK$4:$AL$7,2,FALSE))</f>
        <v/>
      </c>
      <c r="AE6" s="127" t="str">
        <f>IF(ISBLANK('【様式1-1】男女参加申込書'!AD13),"",'【様式1-1】男女参加申込書'!AD13)</f>
        <v/>
      </c>
      <c r="AF6" s="127" t="str">
        <f>IF(ISBLANK('【様式1-1】男女参加申込書'!AE13),"",'【様式1-1】男女参加申込書'!AE13)</f>
        <v/>
      </c>
      <c r="AG6" s="127" t="str">
        <f>IF(ISERROR(VLOOKUP('【様式1-1】男女参加申込書'!AF13,$AK$4:$AL$7,2,FALSE)),"",VLOOKUP('【様式1-1】男女参加申込書'!AF13,$AK$4:$AL$7,2,FALSE))</f>
        <v/>
      </c>
      <c r="AH6" s="127" t="str">
        <f>IF(ISBLANK('【様式1-1】男女参加申込書'!AG13),"",'【様式1-1】男女参加申込書'!AG13)</f>
        <v/>
      </c>
      <c r="AI6" s="127" t="str">
        <f>IF(ISBLANK('【様式1-1】男女参加申込書'!AH13),"",'【様式1-1】男女参加申込書'!AH13)</f>
        <v/>
      </c>
      <c r="AK6" s="125" t="s">
        <v>181</v>
      </c>
      <c r="AL6" s="125" t="s">
        <v>184</v>
      </c>
    </row>
    <row r="7" spans="1:38">
      <c r="A7" s="130">
        <f>'【様式1-1】男女参加申込書'!A14</f>
        <v>4</v>
      </c>
      <c r="B7" s="130" t="str">
        <f>IF(D7="","",'【様式1-1】男女参加申込書'!$F$3)</f>
        <v/>
      </c>
      <c r="C7" s="130" t="str">
        <f>IF(D7="","",'【様式1-1】男女参加申込書'!$F$5)</f>
        <v/>
      </c>
      <c r="D7" s="130" t="str">
        <f>IF(F7="","",'【様式1-1】男女参加申込書'!$M$4)</f>
        <v/>
      </c>
      <c r="E7" s="130" t="str">
        <f>IF(D7="","",'【様式1-1】男女参加申込書'!$M$3)</f>
        <v/>
      </c>
      <c r="F7" s="130" t="str">
        <f>IF('【様式1-1】男女参加申込書'!C14="","",'【様式1-1】男女参加申込書'!C14)</f>
        <v/>
      </c>
      <c r="G7" s="130" t="str">
        <f>'【様式1-1】男女参加申込書'!D14&amp;"　"&amp;'【様式1-1】男女参加申込書'!E14</f>
        <v>　</v>
      </c>
      <c r="H7" s="130" t="str">
        <f>'【様式1-1】男女参加申込書'!F14&amp;"　"&amp;'【様式1-1】男女参加申込書'!G14</f>
        <v>　</v>
      </c>
      <c r="I7" s="130" t="str">
        <f>RIGHT('【様式1-1】男女参加申込書'!H14,2)</f>
        <v/>
      </c>
      <c r="J7" s="130" t="str">
        <f>RIGHT('【様式1-1】男女参加申込書'!K14,1)</f>
        <v/>
      </c>
      <c r="K7" s="130" t="str">
        <f>'【様式1-1】男女参加申込書'!C14&amp;'【様式1-1】男女参加申込書'!L14</f>
        <v/>
      </c>
      <c r="L7" s="130" t="str">
        <f t="shared" si="0"/>
        <v/>
      </c>
      <c r="M7" s="130" t="str">
        <f>IF('【様式1-1】男女参加申込書'!M14="","",'【様式1-1】男女参加申込書'!M14)</f>
        <v/>
      </c>
      <c r="N7" s="130" t="str">
        <f>'【様式1-1】男女参加申込書'!C14&amp;'【様式1-1】男女参加申込書'!Y14</f>
        <v/>
      </c>
      <c r="O7" s="130" t="str">
        <f t="shared" si="1"/>
        <v/>
      </c>
      <c r="P7" s="130" t="str">
        <f>IF('【様式1-1】男女参加申込書'!Z14="","",'【様式1-1】男女参加申込書'!Z14)</f>
        <v/>
      </c>
      <c r="Q7" s="130" t="str">
        <f>IF('【様式1-1】男女参加申込書'!AL14="","",'【様式1-1】男女参加申込書'!AL14)</f>
        <v/>
      </c>
      <c r="R7" s="132" t="str">
        <f>IF(B7="","",'【様式1-1】男女参加申込書'!$AG$4)</f>
        <v/>
      </c>
      <c r="S7" s="129"/>
      <c r="T7" s="127" t="str">
        <f>IF('【様式1-1】男女参加申込書'!N14="","",'【様式1-1】男女参加申込書'!N14)</f>
        <v/>
      </c>
      <c r="U7" s="127" t="str">
        <f>IF('【様式1-1】男女参加申込書'!O14="","",'【様式1-1】男女参加申込書'!O14)</f>
        <v/>
      </c>
      <c r="V7" s="127" t="str">
        <f>IF(ISERROR(VLOOKUP(IF(U7="","",'【様式1-1】男女参加申込書'!P14),$AK$4:$AL$7,2,FALSE)),"",VLOOKUP(IF(U7="","",'【様式1-1】男女参加申込書'!P14),$AK$4:$AL$7,2,FALSE))</f>
        <v/>
      </c>
      <c r="W7" s="127" t="str">
        <f>IF(ISBLANK('【様式1-1】男女参加申込書'!Q14),"",'【様式1-1】男女参加申込書'!Q14)</f>
        <v/>
      </c>
      <c r="X7" s="127" t="str">
        <f>IF(ISBLANK('【様式1-1】男女参加申込書'!R14),"",'【様式1-1】男女参加申込書'!R14)</f>
        <v/>
      </c>
      <c r="Y7" s="127" t="str">
        <f>IF(ISERROR(VLOOKUP('【様式1-1】男女参加申込書'!S14,$AK$4:$AL$7,2,FALSE)),"",VLOOKUP('【様式1-1】男女参加申込書'!S14,$AK$4:$AL$7,2,FALSE))</f>
        <v/>
      </c>
      <c r="Z7" s="127" t="str">
        <f>IF(ISBLANK('【様式1-1】男女参加申込書'!T14),"",'【様式1-1】男女参加申込書'!T14)</f>
        <v/>
      </c>
      <c r="AA7" s="127" t="str">
        <f>IF(ISBLANK('【様式1-1】男女参加申込書'!U14),"",'【様式1-1】男女参加申込書'!U14)</f>
        <v/>
      </c>
      <c r="AB7" s="126" t="str">
        <f>IF('【様式1-1】男女参加申込書'!AA14="","",'【様式1-1】男女参加申込書'!AA14)</f>
        <v/>
      </c>
      <c r="AC7" s="126" t="str">
        <f>IF('【様式1-1】男女参加申込書'!AB14="","",'【様式1-1】男女参加申込書'!AB14)</f>
        <v/>
      </c>
      <c r="AD7" s="127" t="str">
        <f>IF(ISERROR(VLOOKUP(IF(AC7="","",'【様式1-1】男女参加申込書'!AC14),$AK$4:$AL$7,2,FALSE)),"",VLOOKUP(IF(AC7="","",'【様式1-1】男女参加申込書'!AC14),$AK$4:$AL$7,2,FALSE))</f>
        <v/>
      </c>
      <c r="AE7" s="127" t="str">
        <f>IF(ISBLANK('【様式1-1】男女参加申込書'!AD14),"",'【様式1-1】男女参加申込書'!AD14)</f>
        <v/>
      </c>
      <c r="AF7" s="127" t="str">
        <f>IF(ISBLANK('【様式1-1】男女参加申込書'!AE14),"",'【様式1-1】男女参加申込書'!AE14)</f>
        <v/>
      </c>
      <c r="AG7" s="127" t="str">
        <f>IF(ISERROR(VLOOKUP('【様式1-1】男女参加申込書'!AF14,$AK$4:$AL$7,2,FALSE)),"",VLOOKUP('【様式1-1】男女参加申込書'!AF14,$AK$4:$AL$7,2,FALSE))</f>
        <v/>
      </c>
      <c r="AH7" s="127" t="str">
        <f>IF(ISBLANK('【様式1-1】男女参加申込書'!AG14),"",'【様式1-1】男女参加申込書'!AG14)</f>
        <v/>
      </c>
      <c r="AI7" s="127" t="str">
        <f>IF(ISBLANK('【様式1-1】男女参加申込書'!AH14),"",'【様式1-1】男女参加申込書'!AH14)</f>
        <v/>
      </c>
      <c r="AK7" s="125" t="s">
        <v>185</v>
      </c>
      <c r="AL7" s="125" t="s">
        <v>186</v>
      </c>
    </row>
    <row r="8" spans="1:38">
      <c r="A8" s="130">
        <f>'【様式1-1】男女参加申込書'!A15</f>
        <v>5</v>
      </c>
      <c r="B8" s="130" t="str">
        <f>IF(D8="","",'【様式1-1】男女参加申込書'!$F$3)</f>
        <v/>
      </c>
      <c r="C8" s="130" t="str">
        <f>IF(D8="","",'【様式1-1】男女参加申込書'!$F$5)</f>
        <v/>
      </c>
      <c r="D8" s="130" t="str">
        <f>IF(F8="","",'【様式1-1】男女参加申込書'!$M$4)</f>
        <v/>
      </c>
      <c r="E8" s="130" t="str">
        <f>IF(D8="","",'【様式1-1】男女参加申込書'!$M$3)</f>
        <v/>
      </c>
      <c r="F8" s="130" t="str">
        <f>IF('【様式1-1】男女参加申込書'!C15="","",'【様式1-1】男女参加申込書'!C15)</f>
        <v/>
      </c>
      <c r="G8" s="130" t="str">
        <f>'【様式1-1】男女参加申込書'!D15&amp;"　"&amp;'【様式1-1】男女参加申込書'!E15</f>
        <v>　</v>
      </c>
      <c r="H8" s="130" t="str">
        <f>'【様式1-1】男女参加申込書'!F15&amp;"　"&amp;'【様式1-1】男女参加申込書'!G15</f>
        <v>　</v>
      </c>
      <c r="I8" s="130" t="str">
        <f>RIGHT('【様式1-1】男女参加申込書'!H15,2)</f>
        <v/>
      </c>
      <c r="J8" s="130" t="str">
        <f>RIGHT('【様式1-1】男女参加申込書'!K15,1)</f>
        <v/>
      </c>
      <c r="K8" s="130" t="str">
        <f>'【様式1-1】男女参加申込書'!C15&amp;'【様式1-1】男女参加申込書'!L15</f>
        <v/>
      </c>
      <c r="L8" s="130" t="str">
        <f t="shared" si="0"/>
        <v/>
      </c>
      <c r="M8" s="130" t="str">
        <f>IF('【様式1-1】男女参加申込書'!M15="","",'【様式1-1】男女参加申込書'!M15)</f>
        <v/>
      </c>
      <c r="N8" s="130" t="str">
        <f>'【様式1-1】男女参加申込書'!C15&amp;'【様式1-1】男女参加申込書'!Y15</f>
        <v/>
      </c>
      <c r="O8" s="130" t="str">
        <f t="shared" si="1"/>
        <v/>
      </c>
      <c r="P8" s="130" t="str">
        <f>IF('【様式1-1】男女参加申込書'!Z15="","",'【様式1-1】男女参加申込書'!Z15)</f>
        <v/>
      </c>
      <c r="Q8" s="130" t="str">
        <f>IF('【様式1-1】男女参加申込書'!AL15="","",'【様式1-1】男女参加申込書'!AL15)</f>
        <v/>
      </c>
      <c r="R8" s="132" t="str">
        <f>IF(B8="","",'【様式1-1】男女参加申込書'!$AG$4)</f>
        <v/>
      </c>
      <c r="S8" s="129"/>
      <c r="T8" s="127" t="str">
        <f>IF('【様式1-1】男女参加申込書'!N15="","",'【様式1-1】男女参加申込書'!N15)</f>
        <v/>
      </c>
      <c r="U8" s="127" t="str">
        <f>IF('【様式1-1】男女参加申込書'!O15="","",'【様式1-1】男女参加申込書'!O15)</f>
        <v/>
      </c>
      <c r="V8" s="127" t="str">
        <f>IF(ISERROR(VLOOKUP(IF(U8="","",'【様式1-1】男女参加申込書'!P15),$AK$4:$AL$7,2,FALSE)),"",VLOOKUP(IF(U8="","",'【様式1-1】男女参加申込書'!P15),$AK$4:$AL$7,2,FALSE))</f>
        <v/>
      </c>
      <c r="W8" s="127" t="str">
        <f>IF(ISBLANK('【様式1-1】男女参加申込書'!Q15),"",'【様式1-1】男女参加申込書'!Q15)</f>
        <v/>
      </c>
      <c r="X8" s="127" t="str">
        <f>IF(ISBLANK('【様式1-1】男女参加申込書'!R15),"",'【様式1-1】男女参加申込書'!R15)</f>
        <v/>
      </c>
      <c r="Y8" s="127" t="str">
        <f>IF(ISERROR(VLOOKUP('【様式1-1】男女参加申込書'!S15,$AK$4:$AL$7,2,FALSE)),"",VLOOKUP('【様式1-1】男女参加申込書'!S15,$AK$4:$AL$7,2,FALSE))</f>
        <v/>
      </c>
      <c r="Z8" s="127" t="str">
        <f>IF(ISBLANK('【様式1-1】男女参加申込書'!T15),"",'【様式1-1】男女参加申込書'!T15)</f>
        <v/>
      </c>
      <c r="AA8" s="127" t="str">
        <f>IF(ISBLANK('【様式1-1】男女参加申込書'!U15),"",'【様式1-1】男女参加申込書'!U15)</f>
        <v/>
      </c>
      <c r="AB8" s="126" t="str">
        <f>IF('【様式1-1】男女参加申込書'!AA15="","",'【様式1-1】男女参加申込書'!AA15)</f>
        <v/>
      </c>
      <c r="AC8" s="126" t="str">
        <f>IF('【様式1-1】男女参加申込書'!AB15="","",'【様式1-1】男女参加申込書'!AB15)</f>
        <v/>
      </c>
      <c r="AD8" s="127" t="str">
        <f>IF(ISERROR(VLOOKUP(IF(AC8="","",'【様式1-1】男女参加申込書'!AC15),$AK$4:$AL$7,2,FALSE)),"",VLOOKUP(IF(AC8="","",'【様式1-1】男女参加申込書'!AC15),$AK$4:$AL$7,2,FALSE))</f>
        <v/>
      </c>
      <c r="AE8" s="127" t="str">
        <f>IF(ISBLANK('【様式1-1】男女参加申込書'!AD15),"",'【様式1-1】男女参加申込書'!AD15)</f>
        <v/>
      </c>
      <c r="AF8" s="127" t="str">
        <f>IF(ISBLANK('【様式1-1】男女参加申込書'!AE15),"",'【様式1-1】男女参加申込書'!AE15)</f>
        <v/>
      </c>
      <c r="AG8" s="127" t="str">
        <f>IF(ISERROR(VLOOKUP('【様式1-1】男女参加申込書'!AF15,$AK$4:$AL$7,2,FALSE)),"",VLOOKUP('【様式1-1】男女参加申込書'!AF15,$AK$4:$AL$7,2,FALSE))</f>
        <v/>
      </c>
      <c r="AH8" s="127" t="str">
        <f>IF(ISBLANK('【様式1-1】男女参加申込書'!AG15),"",'【様式1-1】男女参加申込書'!AG15)</f>
        <v/>
      </c>
      <c r="AI8" s="127" t="str">
        <f>IF(ISBLANK('【様式1-1】男女参加申込書'!AH15),"",'【様式1-1】男女参加申込書'!AH15)</f>
        <v/>
      </c>
    </row>
    <row r="9" spans="1:38">
      <c r="A9" s="130">
        <f>'【様式1-1】男女参加申込書'!A16</f>
        <v>6</v>
      </c>
      <c r="B9" s="130" t="str">
        <f>IF(D9="","",'【様式1-1】男女参加申込書'!$F$3)</f>
        <v/>
      </c>
      <c r="C9" s="130" t="str">
        <f>IF(D9="","",'【様式1-1】男女参加申込書'!$F$5)</f>
        <v/>
      </c>
      <c r="D9" s="130" t="str">
        <f>IF(F9="","",'【様式1-1】男女参加申込書'!$M$4)</f>
        <v/>
      </c>
      <c r="E9" s="130" t="str">
        <f>IF(D9="","",'【様式1-1】男女参加申込書'!$M$3)</f>
        <v/>
      </c>
      <c r="F9" s="130" t="str">
        <f>IF('【様式1-1】男女参加申込書'!C16="","",'【様式1-1】男女参加申込書'!C16)</f>
        <v/>
      </c>
      <c r="G9" s="130" t="str">
        <f>'【様式1-1】男女参加申込書'!D16&amp;"　"&amp;'【様式1-1】男女参加申込書'!E16</f>
        <v>　</v>
      </c>
      <c r="H9" s="130" t="str">
        <f>'【様式1-1】男女参加申込書'!F16&amp;"　"&amp;'【様式1-1】男女参加申込書'!G16</f>
        <v>　</v>
      </c>
      <c r="I9" s="130" t="str">
        <f>RIGHT('【様式1-1】男女参加申込書'!H16,2)</f>
        <v/>
      </c>
      <c r="J9" s="130" t="str">
        <f>RIGHT('【様式1-1】男女参加申込書'!K16,1)</f>
        <v/>
      </c>
      <c r="K9" s="130" t="str">
        <f>'【様式1-1】男女参加申込書'!C16&amp;'【様式1-1】男女参加申込書'!L16</f>
        <v/>
      </c>
      <c r="L9" s="130" t="str">
        <f t="shared" si="0"/>
        <v/>
      </c>
      <c r="M9" s="130" t="str">
        <f>IF('【様式1-1】男女参加申込書'!M16="","",'【様式1-1】男女参加申込書'!M16)</f>
        <v/>
      </c>
      <c r="N9" s="130" t="str">
        <f>'【様式1-1】男女参加申込書'!C16&amp;'【様式1-1】男女参加申込書'!Y16</f>
        <v/>
      </c>
      <c r="O9" s="130" t="str">
        <f t="shared" si="1"/>
        <v/>
      </c>
      <c r="P9" s="130" t="str">
        <f>IF('【様式1-1】男女参加申込書'!Z16="","",'【様式1-1】男女参加申込書'!Z16)</f>
        <v/>
      </c>
      <c r="Q9" s="130" t="str">
        <f>IF('【様式1-1】男女参加申込書'!AL16="","",'【様式1-1】男女参加申込書'!AL16)</f>
        <v/>
      </c>
      <c r="R9" s="132" t="str">
        <f>IF(B9="","",'【様式1-1】男女参加申込書'!$AG$4)</f>
        <v/>
      </c>
      <c r="S9" s="129"/>
      <c r="T9" s="127" t="str">
        <f>IF('【様式1-1】男女参加申込書'!N16="","",'【様式1-1】男女参加申込書'!N16)</f>
        <v/>
      </c>
      <c r="U9" s="127" t="str">
        <f>IF('【様式1-1】男女参加申込書'!O16="","",'【様式1-1】男女参加申込書'!O16)</f>
        <v/>
      </c>
      <c r="V9" s="127" t="str">
        <f>IF(ISERROR(VLOOKUP(IF(U9="","",'【様式1-1】男女参加申込書'!P16),$AK$4:$AL$7,2,FALSE)),"",VLOOKUP(IF(U9="","",'【様式1-1】男女参加申込書'!P16),$AK$4:$AL$7,2,FALSE))</f>
        <v/>
      </c>
      <c r="W9" s="127" t="str">
        <f>IF(ISBLANK('【様式1-1】男女参加申込書'!Q16),"",'【様式1-1】男女参加申込書'!Q16)</f>
        <v/>
      </c>
      <c r="X9" s="127" t="str">
        <f>IF(ISBLANK('【様式1-1】男女参加申込書'!R16),"",'【様式1-1】男女参加申込書'!R16)</f>
        <v/>
      </c>
      <c r="Y9" s="127" t="str">
        <f>IF(ISERROR(VLOOKUP('【様式1-1】男女参加申込書'!S16,$AK$4:$AL$7,2,FALSE)),"",VLOOKUP('【様式1-1】男女参加申込書'!S16,$AK$4:$AL$7,2,FALSE))</f>
        <v/>
      </c>
      <c r="Z9" s="127" t="str">
        <f>IF(ISBLANK('【様式1-1】男女参加申込書'!T16),"",'【様式1-1】男女参加申込書'!T16)</f>
        <v/>
      </c>
      <c r="AA9" s="127" t="str">
        <f>IF(ISBLANK('【様式1-1】男女参加申込書'!U16),"",'【様式1-1】男女参加申込書'!U16)</f>
        <v/>
      </c>
      <c r="AB9" s="126" t="str">
        <f>IF('【様式1-1】男女参加申込書'!AA16="","",'【様式1-1】男女参加申込書'!AA16)</f>
        <v/>
      </c>
      <c r="AC9" s="126" t="str">
        <f>IF('【様式1-1】男女参加申込書'!AB16="","",'【様式1-1】男女参加申込書'!AB16)</f>
        <v/>
      </c>
      <c r="AD9" s="127" t="str">
        <f>IF(ISERROR(VLOOKUP(IF(AC9="","",'【様式1-1】男女参加申込書'!AC16),$AK$4:$AL$7,2,FALSE)),"",VLOOKUP(IF(AC9="","",'【様式1-1】男女参加申込書'!AC16),$AK$4:$AL$7,2,FALSE))</f>
        <v/>
      </c>
      <c r="AE9" s="127" t="str">
        <f>IF(ISBLANK('【様式1-1】男女参加申込書'!AD16),"",'【様式1-1】男女参加申込書'!AD16)</f>
        <v/>
      </c>
      <c r="AF9" s="127" t="str">
        <f>IF(ISBLANK('【様式1-1】男女参加申込書'!AE16),"",'【様式1-1】男女参加申込書'!AE16)</f>
        <v/>
      </c>
      <c r="AG9" s="127" t="str">
        <f>IF(ISERROR(VLOOKUP('【様式1-1】男女参加申込書'!AF16,$AK$4:$AL$7,2,FALSE)),"",VLOOKUP('【様式1-1】男女参加申込書'!AF16,$AK$4:$AL$7,2,FALSE))</f>
        <v/>
      </c>
      <c r="AH9" s="127" t="str">
        <f>IF(ISBLANK('【様式1-1】男女参加申込書'!AG16),"",'【様式1-1】男女参加申込書'!AG16)</f>
        <v/>
      </c>
      <c r="AI9" s="127" t="str">
        <f>IF(ISBLANK('【様式1-1】男女参加申込書'!AH16),"",'【様式1-1】男女参加申込書'!AH16)</f>
        <v/>
      </c>
    </row>
    <row r="10" spans="1:38">
      <c r="A10" s="130">
        <f>'【様式1-1】男女参加申込書'!A17</f>
        <v>7</v>
      </c>
      <c r="B10" s="130" t="str">
        <f>IF(D10="","",'【様式1-1】男女参加申込書'!$F$3)</f>
        <v/>
      </c>
      <c r="C10" s="130" t="str">
        <f>IF(D10="","",'【様式1-1】男女参加申込書'!$F$5)</f>
        <v/>
      </c>
      <c r="D10" s="130" t="str">
        <f>IF(F10="","",'【様式1-1】男女参加申込書'!$M$4)</f>
        <v/>
      </c>
      <c r="E10" s="130" t="str">
        <f>IF(D10="","",'【様式1-1】男女参加申込書'!$M$3)</f>
        <v/>
      </c>
      <c r="F10" s="130" t="str">
        <f>IF('【様式1-1】男女参加申込書'!C17="","",'【様式1-1】男女参加申込書'!C17)</f>
        <v/>
      </c>
      <c r="G10" s="130" t="str">
        <f>'【様式1-1】男女参加申込書'!D17&amp;"　"&amp;'【様式1-1】男女参加申込書'!E17</f>
        <v>　</v>
      </c>
      <c r="H10" s="130" t="str">
        <f>'【様式1-1】男女参加申込書'!F17&amp;"　"&amp;'【様式1-1】男女参加申込書'!G17</f>
        <v>　</v>
      </c>
      <c r="I10" s="130" t="str">
        <f>RIGHT('【様式1-1】男女参加申込書'!H17,2)</f>
        <v/>
      </c>
      <c r="J10" s="130" t="str">
        <f>RIGHT('【様式1-1】男女参加申込書'!K17,1)</f>
        <v/>
      </c>
      <c r="K10" s="130" t="str">
        <f>'【様式1-1】男女参加申込書'!C17&amp;'【様式1-1】男女参加申込書'!L17</f>
        <v/>
      </c>
      <c r="L10" s="130" t="str">
        <f t="shared" si="0"/>
        <v/>
      </c>
      <c r="M10" s="130" t="str">
        <f>IF('【様式1-1】男女参加申込書'!M17="","",'【様式1-1】男女参加申込書'!M17)</f>
        <v/>
      </c>
      <c r="N10" s="130" t="str">
        <f>'【様式1-1】男女参加申込書'!C17&amp;'【様式1-1】男女参加申込書'!Y17</f>
        <v/>
      </c>
      <c r="O10" s="130" t="str">
        <f t="shared" si="1"/>
        <v/>
      </c>
      <c r="P10" s="130" t="str">
        <f>IF('【様式1-1】男女参加申込書'!Z17="","",'【様式1-1】男女参加申込書'!Z17)</f>
        <v/>
      </c>
      <c r="Q10" s="130" t="str">
        <f>IF('【様式1-1】男女参加申込書'!AL17="","",'【様式1-1】男女参加申込書'!AL17)</f>
        <v/>
      </c>
      <c r="R10" s="132" t="str">
        <f>IF(B10="","",'【様式1-1】男女参加申込書'!$AG$4)</f>
        <v/>
      </c>
      <c r="S10" s="129"/>
      <c r="T10" s="127" t="str">
        <f>IF('【様式1-1】男女参加申込書'!N17="","",'【様式1-1】男女参加申込書'!N17)</f>
        <v/>
      </c>
      <c r="U10" s="127" t="str">
        <f>IF('【様式1-1】男女参加申込書'!O17="","",'【様式1-1】男女参加申込書'!O17)</f>
        <v/>
      </c>
      <c r="V10" s="127" t="str">
        <f>IF(ISERROR(VLOOKUP(IF(U10="","",'【様式1-1】男女参加申込書'!P17),$AK$4:$AL$7,2,FALSE)),"",VLOOKUP(IF(U10="","",'【様式1-1】男女参加申込書'!P17),$AK$4:$AL$7,2,FALSE))</f>
        <v/>
      </c>
      <c r="W10" s="127" t="str">
        <f>IF(ISBLANK('【様式1-1】男女参加申込書'!Q17),"",'【様式1-1】男女参加申込書'!Q17)</f>
        <v/>
      </c>
      <c r="X10" s="127" t="str">
        <f>IF(ISBLANK('【様式1-1】男女参加申込書'!R17),"",'【様式1-1】男女参加申込書'!R17)</f>
        <v/>
      </c>
      <c r="Y10" s="127" t="str">
        <f>IF(ISERROR(VLOOKUP('【様式1-1】男女参加申込書'!S17,$AK$4:$AL$7,2,FALSE)),"",VLOOKUP('【様式1-1】男女参加申込書'!S17,$AK$4:$AL$7,2,FALSE))</f>
        <v/>
      </c>
      <c r="Z10" s="127" t="str">
        <f>IF(ISBLANK('【様式1-1】男女参加申込書'!T17),"",'【様式1-1】男女参加申込書'!T17)</f>
        <v/>
      </c>
      <c r="AA10" s="127" t="str">
        <f>IF(ISBLANK('【様式1-1】男女参加申込書'!U17),"",'【様式1-1】男女参加申込書'!U17)</f>
        <v/>
      </c>
      <c r="AB10" s="126" t="str">
        <f>IF('【様式1-1】男女参加申込書'!AA17="","",'【様式1-1】男女参加申込書'!AA17)</f>
        <v/>
      </c>
      <c r="AC10" s="126" t="str">
        <f>IF('【様式1-1】男女参加申込書'!AB17="","",'【様式1-1】男女参加申込書'!AB17)</f>
        <v/>
      </c>
      <c r="AD10" s="127" t="str">
        <f>IF(ISERROR(VLOOKUP(IF(AC10="","",'【様式1-1】男女参加申込書'!AC17),$AK$4:$AL$7,2,FALSE)),"",VLOOKUP(IF(AC10="","",'【様式1-1】男女参加申込書'!AC17),$AK$4:$AL$7,2,FALSE))</f>
        <v/>
      </c>
      <c r="AE10" s="127" t="str">
        <f>IF(ISBLANK('【様式1-1】男女参加申込書'!AD17),"",'【様式1-1】男女参加申込書'!AD17)</f>
        <v/>
      </c>
      <c r="AF10" s="127" t="str">
        <f>IF(ISBLANK('【様式1-1】男女参加申込書'!AE17),"",'【様式1-1】男女参加申込書'!AE17)</f>
        <v/>
      </c>
      <c r="AG10" s="127" t="str">
        <f>IF(ISERROR(VLOOKUP('【様式1-1】男女参加申込書'!AF17,$AK$4:$AL$7,2,FALSE)),"",VLOOKUP('【様式1-1】男女参加申込書'!AF17,$AK$4:$AL$7,2,FALSE))</f>
        <v/>
      </c>
      <c r="AH10" s="127" t="str">
        <f>IF(ISBLANK('【様式1-1】男女参加申込書'!AG17),"",'【様式1-1】男女参加申込書'!AG17)</f>
        <v/>
      </c>
      <c r="AI10" s="127" t="str">
        <f>IF(ISBLANK('【様式1-1】男女参加申込書'!AH17),"",'【様式1-1】男女参加申込書'!AH17)</f>
        <v/>
      </c>
    </row>
    <row r="11" spans="1:38">
      <c r="A11" s="130">
        <f>'【様式1-1】男女参加申込書'!A18</f>
        <v>8</v>
      </c>
      <c r="B11" s="130" t="str">
        <f>IF(D11="","",'【様式1-1】男女参加申込書'!$F$3)</f>
        <v/>
      </c>
      <c r="C11" s="130" t="str">
        <f>IF(D11="","",'【様式1-1】男女参加申込書'!$F$5)</f>
        <v/>
      </c>
      <c r="D11" s="130" t="str">
        <f>IF(F11="","",'【様式1-1】男女参加申込書'!$M$4)</f>
        <v/>
      </c>
      <c r="E11" s="130" t="str">
        <f>IF(D11="","",'【様式1-1】男女参加申込書'!$M$3)</f>
        <v/>
      </c>
      <c r="F11" s="130" t="str">
        <f>IF('【様式1-1】男女参加申込書'!C18="","",'【様式1-1】男女参加申込書'!C18)</f>
        <v/>
      </c>
      <c r="G11" s="130" t="str">
        <f>'【様式1-1】男女参加申込書'!D18&amp;"　"&amp;'【様式1-1】男女参加申込書'!E18</f>
        <v>　</v>
      </c>
      <c r="H11" s="130" t="str">
        <f>'【様式1-1】男女参加申込書'!F18&amp;"　"&amp;'【様式1-1】男女参加申込書'!G18</f>
        <v>　</v>
      </c>
      <c r="I11" s="130" t="str">
        <f>RIGHT('【様式1-1】男女参加申込書'!H18,2)</f>
        <v/>
      </c>
      <c r="J11" s="130" t="str">
        <f>RIGHT('【様式1-1】男女参加申込書'!K18,1)</f>
        <v/>
      </c>
      <c r="K11" s="130" t="str">
        <f>'【様式1-1】男女参加申込書'!C18&amp;'【様式1-1】男女参加申込書'!L18</f>
        <v/>
      </c>
      <c r="L11" s="130" t="str">
        <f t="shared" si="0"/>
        <v/>
      </c>
      <c r="M11" s="130" t="str">
        <f>IF('【様式1-1】男女参加申込書'!M18="","",'【様式1-1】男女参加申込書'!M18)</f>
        <v/>
      </c>
      <c r="N11" s="130" t="str">
        <f>'【様式1-1】男女参加申込書'!C18&amp;'【様式1-1】男女参加申込書'!Y18</f>
        <v/>
      </c>
      <c r="O11" s="130" t="str">
        <f t="shared" si="1"/>
        <v/>
      </c>
      <c r="P11" s="130" t="str">
        <f>IF('【様式1-1】男女参加申込書'!Z18="","",'【様式1-1】男女参加申込書'!Z18)</f>
        <v/>
      </c>
      <c r="Q11" s="130" t="str">
        <f>IF('【様式1-1】男女参加申込書'!AL18="","",'【様式1-1】男女参加申込書'!AL18)</f>
        <v/>
      </c>
      <c r="R11" s="132" t="str">
        <f>IF(B11="","",'【様式1-1】男女参加申込書'!$AG$4)</f>
        <v/>
      </c>
      <c r="S11" s="129"/>
      <c r="T11" s="127" t="str">
        <f>IF('【様式1-1】男女参加申込書'!N18="","",'【様式1-1】男女参加申込書'!N18)</f>
        <v/>
      </c>
      <c r="U11" s="127" t="str">
        <f>IF('【様式1-1】男女参加申込書'!O18="","",'【様式1-1】男女参加申込書'!O18)</f>
        <v/>
      </c>
      <c r="V11" s="127" t="str">
        <f>IF(ISERROR(VLOOKUP(IF(U11="","",'【様式1-1】男女参加申込書'!P18),$AK$4:$AL$7,2,FALSE)),"",VLOOKUP(IF(U11="","",'【様式1-1】男女参加申込書'!P18),$AK$4:$AL$7,2,FALSE))</f>
        <v/>
      </c>
      <c r="W11" s="127" t="str">
        <f>IF(ISBLANK('【様式1-1】男女参加申込書'!Q18),"",'【様式1-1】男女参加申込書'!Q18)</f>
        <v/>
      </c>
      <c r="X11" s="127" t="str">
        <f>IF(ISBLANK('【様式1-1】男女参加申込書'!R18),"",'【様式1-1】男女参加申込書'!R18)</f>
        <v/>
      </c>
      <c r="Y11" s="127" t="str">
        <f>IF(ISERROR(VLOOKUP('【様式1-1】男女参加申込書'!S18,$AK$4:$AL$7,2,FALSE)),"",VLOOKUP('【様式1-1】男女参加申込書'!S18,$AK$4:$AL$7,2,FALSE))</f>
        <v/>
      </c>
      <c r="Z11" s="127" t="str">
        <f>IF(ISBLANK('【様式1-1】男女参加申込書'!T18),"",'【様式1-1】男女参加申込書'!T18)</f>
        <v/>
      </c>
      <c r="AA11" s="127" t="str">
        <f>IF(ISBLANK('【様式1-1】男女参加申込書'!U18),"",'【様式1-1】男女参加申込書'!U18)</f>
        <v/>
      </c>
      <c r="AB11" s="126" t="str">
        <f>IF('【様式1-1】男女参加申込書'!AA18="","",'【様式1-1】男女参加申込書'!AA18)</f>
        <v/>
      </c>
      <c r="AC11" s="126" t="str">
        <f>IF('【様式1-1】男女参加申込書'!AB18="","",'【様式1-1】男女参加申込書'!AB18)</f>
        <v/>
      </c>
      <c r="AD11" s="127" t="str">
        <f>IF(ISERROR(VLOOKUP(IF(AC11="","",'【様式1-1】男女参加申込書'!AC18),$AK$4:$AL$7,2,FALSE)),"",VLOOKUP(IF(AC11="","",'【様式1-1】男女参加申込書'!AC18),$AK$4:$AL$7,2,FALSE))</f>
        <v/>
      </c>
      <c r="AE11" s="127" t="str">
        <f>IF(ISBLANK('【様式1-1】男女参加申込書'!AD18),"",'【様式1-1】男女参加申込書'!AD18)</f>
        <v/>
      </c>
      <c r="AF11" s="127" t="str">
        <f>IF(ISBLANK('【様式1-1】男女参加申込書'!AE18),"",'【様式1-1】男女参加申込書'!AE18)</f>
        <v/>
      </c>
      <c r="AG11" s="127" t="str">
        <f>IF(ISERROR(VLOOKUP('【様式1-1】男女参加申込書'!AF18,$AK$4:$AL$7,2,FALSE)),"",VLOOKUP('【様式1-1】男女参加申込書'!AF18,$AK$4:$AL$7,2,FALSE))</f>
        <v/>
      </c>
      <c r="AH11" s="127" t="str">
        <f>IF(ISBLANK('【様式1-1】男女参加申込書'!AG18),"",'【様式1-1】男女参加申込書'!AG18)</f>
        <v/>
      </c>
      <c r="AI11" s="127" t="str">
        <f>IF(ISBLANK('【様式1-1】男女参加申込書'!AH18),"",'【様式1-1】男女参加申込書'!AH18)</f>
        <v/>
      </c>
    </row>
    <row r="12" spans="1:38">
      <c r="A12" s="130">
        <f>'【様式1-1】男女参加申込書'!A19</f>
        <v>9</v>
      </c>
      <c r="B12" s="130" t="str">
        <f>IF(D12="","",'【様式1-1】男女参加申込書'!$F$3)</f>
        <v/>
      </c>
      <c r="C12" s="130" t="str">
        <f>IF(D12="","",'【様式1-1】男女参加申込書'!$F$5)</f>
        <v/>
      </c>
      <c r="D12" s="130" t="str">
        <f>IF(F12="","",'【様式1-1】男女参加申込書'!$M$4)</f>
        <v/>
      </c>
      <c r="E12" s="130" t="str">
        <f>IF(D12="","",'【様式1-1】男女参加申込書'!$M$3)</f>
        <v/>
      </c>
      <c r="F12" s="130" t="str">
        <f>IF('【様式1-1】男女参加申込書'!C19="","",'【様式1-1】男女参加申込書'!C19)</f>
        <v/>
      </c>
      <c r="G12" s="130" t="str">
        <f>'【様式1-1】男女参加申込書'!D19&amp;"　"&amp;'【様式1-1】男女参加申込書'!E19</f>
        <v>　</v>
      </c>
      <c r="H12" s="130" t="str">
        <f>'【様式1-1】男女参加申込書'!F19&amp;"　"&amp;'【様式1-1】男女参加申込書'!G19</f>
        <v>　</v>
      </c>
      <c r="I12" s="130" t="str">
        <f>RIGHT('【様式1-1】男女参加申込書'!H19,2)</f>
        <v/>
      </c>
      <c r="J12" s="130" t="str">
        <f>RIGHT('【様式1-1】男女参加申込書'!K19,1)</f>
        <v/>
      </c>
      <c r="K12" s="130" t="str">
        <f>'【様式1-1】男女参加申込書'!C19&amp;'【様式1-1】男女参加申込書'!L19</f>
        <v/>
      </c>
      <c r="L12" s="130" t="str">
        <f t="shared" si="0"/>
        <v/>
      </c>
      <c r="M12" s="130" t="str">
        <f>IF('【様式1-1】男女参加申込書'!M19="","",'【様式1-1】男女参加申込書'!M19)</f>
        <v/>
      </c>
      <c r="N12" s="130" t="str">
        <f>'【様式1-1】男女参加申込書'!C19&amp;'【様式1-1】男女参加申込書'!Y19</f>
        <v/>
      </c>
      <c r="O12" s="130" t="str">
        <f t="shared" si="1"/>
        <v/>
      </c>
      <c r="P12" s="130" t="str">
        <f>IF('【様式1-1】男女参加申込書'!Z19="","",'【様式1-1】男女参加申込書'!Z19)</f>
        <v/>
      </c>
      <c r="Q12" s="130" t="str">
        <f>IF('【様式1-1】男女参加申込書'!AL19="","",'【様式1-1】男女参加申込書'!AL19)</f>
        <v/>
      </c>
      <c r="R12" s="132" t="str">
        <f>IF(B12="","",'【様式1-1】男女参加申込書'!$AG$4)</f>
        <v/>
      </c>
      <c r="S12" s="129"/>
      <c r="T12" s="127" t="str">
        <f>IF('【様式1-1】男女参加申込書'!N19="","",'【様式1-1】男女参加申込書'!N19)</f>
        <v/>
      </c>
      <c r="U12" s="127" t="str">
        <f>IF('【様式1-1】男女参加申込書'!O19="","",'【様式1-1】男女参加申込書'!O19)</f>
        <v/>
      </c>
      <c r="V12" s="127" t="str">
        <f>IF(ISERROR(VLOOKUP(IF(U12="","",'【様式1-1】男女参加申込書'!P19),$AK$4:$AL$7,2,FALSE)),"",VLOOKUP(IF(U12="","",'【様式1-1】男女参加申込書'!P19),$AK$4:$AL$7,2,FALSE))</f>
        <v/>
      </c>
      <c r="W12" s="127" t="str">
        <f>IF(ISBLANK('【様式1-1】男女参加申込書'!Q19),"",'【様式1-1】男女参加申込書'!Q19)</f>
        <v/>
      </c>
      <c r="X12" s="127" t="str">
        <f>IF(ISBLANK('【様式1-1】男女参加申込書'!R19),"",'【様式1-1】男女参加申込書'!R19)</f>
        <v/>
      </c>
      <c r="Y12" s="127" t="str">
        <f>IF(ISERROR(VLOOKUP('【様式1-1】男女参加申込書'!S19,$AK$4:$AL$7,2,FALSE)),"",VLOOKUP('【様式1-1】男女参加申込書'!S19,$AK$4:$AL$7,2,FALSE))</f>
        <v/>
      </c>
      <c r="Z12" s="127" t="str">
        <f>IF(ISBLANK('【様式1-1】男女参加申込書'!T19),"",'【様式1-1】男女参加申込書'!T19)</f>
        <v/>
      </c>
      <c r="AA12" s="127" t="str">
        <f>IF(ISBLANK('【様式1-1】男女参加申込書'!U19),"",'【様式1-1】男女参加申込書'!U19)</f>
        <v/>
      </c>
      <c r="AB12" s="126" t="str">
        <f>IF('【様式1-1】男女参加申込書'!AA19="","",'【様式1-1】男女参加申込書'!AA19)</f>
        <v/>
      </c>
      <c r="AC12" s="126" t="str">
        <f>IF('【様式1-1】男女参加申込書'!AB19="","",'【様式1-1】男女参加申込書'!AB19)</f>
        <v/>
      </c>
      <c r="AD12" s="127" t="str">
        <f>IF(ISERROR(VLOOKUP(IF(AC12="","",'【様式1-1】男女参加申込書'!AC19),$AK$4:$AL$7,2,FALSE)),"",VLOOKUP(IF(AC12="","",'【様式1-1】男女参加申込書'!AC19),$AK$4:$AL$7,2,FALSE))</f>
        <v/>
      </c>
      <c r="AE12" s="127" t="str">
        <f>IF(ISBLANK('【様式1-1】男女参加申込書'!AD19),"",'【様式1-1】男女参加申込書'!AD19)</f>
        <v/>
      </c>
      <c r="AF12" s="127" t="str">
        <f>IF(ISBLANK('【様式1-1】男女参加申込書'!AE19),"",'【様式1-1】男女参加申込書'!AE19)</f>
        <v/>
      </c>
      <c r="AG12" s="127" t="str">
        <f>IF(ISERROR(VLOOKUP('【様式1-1】男女参加申込書'!AF19,$AK$4:$AL$7,2,FALSE)),"",VLOOKUP('【様式1-1】男女参加申込書'!AF19,$AK$4:$AL$7,2,FALSE))</f>
        <v/>
      </c>
      <c r="AH12" s="127" t="str">
        <f>IF(ISBLANK('【様式1-1】男女参加申込書'!AG19),"",'【様式1-1】男女参加申込書'!AG19)</f>
        <v/>
      </c>
      <c r="AI12" s="127" t="str">
        <f>IF(ISBLANK('【様式1-1】男女参加申込書'!AH19),"",'【様式1-1】男女参加申込書'!AH19)</f>
        <v/>
      </c>
    </row>
    <row r="13" spans="1:38">
      <c r="A13" s="130">
        <f>'【様式1-1】男女参加申込書'!A20</f>
        <v>10</v>
      </c>
      <c r="B13" s="130" t="str">
        <f>IF(D13="","",'【様式1-1】男女参加申込書'!$F$3)</f>
        <v/>
      </c>
      <c r="C13" s="130" t="str">
        <f>IF(D13="","",'【様式1-1】男女参加申込書'!$F$5)</f>
        <v/>
      </c>
      <c r="D13" s="130" t="str">
        <f>IF(F13="","",'【様式1-1】男女参加申込書'!$M$4)</f>
        <v/>
      </c>
      <c r="E13" s="130" t="str">
        <f>IF(D13="","",'【様式1-1】男女参加申込書'!$M$3)</f>
        <v/>
      </c>
      <c r="F13" s="130" t="str">
        <f>IF('【様式1-1】男女参加申込書'!C20="","",'【様式1-1】男女参加申込書'!C20)</f>
        <v/>
      </c>
      <c r="G13" s="130" t="str">
        <f>'【様式1-1】男女参加申込書'!D20&amp;"　"&amp;'【様式1-1】男女参加申込書'!E20</f>
        <v>　</v>
      </c>
      <c r="H13" s="130" t="str">
        <f>'【様式1-1】男女参加申込書'!F20&amp;"　"&amp;'【様式1-1】男女参加申込書'!G20</f>
        <v>　</v>
      </c>
      <c r="I13" s="130" t="str">
        <f>RIGHT('【様式1-1】男女参加申込書'!H20,2)</f>
        <v/>
      </c>
      <c r="J13" s="130" t="str">
        <f>RIGHT('【様式1-1】男女参加申込書'!K20,1)</f>
        <v/>
      </c>
      <c r="K13" s="130" t="str">
        <f>'【様式1-1】男女参加申込書'!C20&amp;'【様式1-1】男女参加申込書'!L20</f>
        <v/>
      </c>
      <c r="L13" s="130" t="str">
        <f t="shared" si="0"/>
        <v/>
      </c>
      <c r="M13" s="130" t="str">
        <f>IF('【様式1-1】男女参加申込書'!M20="","",'【様式1-1】男女参加申込書'!M20)</f>
        <v/>
      </c>
      <c r="N13" s="130" t="str">
        <f>'【様式1-1】男女参加申込書'!C20&amp;'【様式1-1】男女参加申込書'!Y20</f>
        <v/>
      </c>
      <c r="O13" s="130" t="str">
        <f t="shared" si="1"/>
        <v/>
      </c>
      <c r="P13" s="130" t="str">
        <f>IF('【様式1-1】男女参加申込書'!Z20="","",'【様式1-1】男女参加申込書'!Z20)</f>
        <v/>
      </c>
      <c r="Q13" s="130" t="str">
        <f>IF('【様式1-1】男女参加申込書'!AL20="","",'【様式1-1】男女参加申込書'!AL20)</f>
        <v/>
      </c>
      <c r="R13" s="132" t="str">
        <f>IF(B13="","",'【様式1-1】男女参加申込書'!$AG$4)</f>
        <v/>
      </c>
      <c r="S13" s="129"/>
      <c r="T13" s="127" t="str">
        <f>IF('【様式1-1】男女参加申込書'!N20="","",'【様式1-1】男女参加申込書'!N20)</f>
        <v/>
      </c>
      <c r="U13" s="127" t="str">
        <f>IF('【様式1-1】男女参加申込書'!O20="","",'【様式1-1】男女参加申込書'!O20)</f>
        <v/>
      </c>
      <c r="V13" s="127" t="str">
        <f>IF(ISERROR(VLOOKUP(IF(U13="","",'【様式1-1】男女参加申込書'!P20),$AK$4:$AL$7,2,FALSE)),"",VLOOKUP(IF(U13="","",'【様式1-1】男女参加申込書'!P20),$AK$4:$AL$7,2,FALSE))</f>
        <v/>
      </c>
      <c r="W13" s="127" t="str">
        <f>IF(ISBLANK('【様式1-1】男女参加申込書'!Q20),"",'【様式1-1】男女参加申込書'!Q20)</f>
        <v/>
      </c>
      <c r="X13" s="127" t="str">
        <f>IF(ISBLANK('【様式1-1】男女参加申込書'!R20),"",'【様式1-1】男女参加申込書'!R20)</f>
        <v/>
      </c>
      <c r="Y13" s="127" t="str">
        <f>IF(ISERROR(VLOOKUP('【様式1-1】男女参加申込書'!S20,$AK$4:$AL$7,2,FALSE)),"",VLOOKUP('【様式1-1】男女参加申込書'!S20,$AK$4:$AL$7,2,FALSE))</f>
        <v/>
      </c>
      <c r="Z13" s="127" t="str">
        <f>IF(ISBLANK('【様式1-1】男女参加申込書'!T20),"",'【様式1-1】男女参加申込書'!T20)</f>
        <v/>
      </c>
      <c r="AA13" s="127" t="str">
        <f>IF(ISBLANK('【様式1-1】男女参加申込書'!U20),"",'【様式1-1】男女参加申込書'!U20)</f>
        <v/>
      </c>
      <c r="AB13" s="126" t="str">
        <f>IF('【様式1-1】男女参加申込書'!AA20="","",'【様式1-1】男女参加申込書'!AA20)</f>
        <v/>
      </c>
      <c r="AC13" s="126" t="str">
        <f>IF('【様式1-1】男女参加申込書'!AB20="","",'【様式1-1】男女参加申込書'!AB20)</f>
        <v/>
      </c>
      <c r="AD13" s="127" t="str">
        <f>IF(ISERROR(VLOOKUP(IF(AC13="","",'【様式1-1】男女参加申込書'!AC20),$AK$4:$AL$7,2,FALSE)),"",VLOOKUP(IF(AC13="","",'【様式1-1】男女参加申込書'!AC20),$AK$4:$AL$7,2,FALSE))</f>
        <v/>
      </c>
      <c r="AE13" s="127" t="str">
        <f>IF(ISBLANK('【様式1-1】男女参加申込書'!AD20),"",'【様式1-1】男女参加申込書'!AD20)</f>
        <v/>
      </c>
      <c r="AF13" s="127" t="str">
        <f>IF(ISBLANK('【様式1-1】男女参加申込書'!AE20),"",'【様式1-1】男女参加申込書'!AE20)</f>
        <v/>
      </c>
      <c r="AG13" s="127" t="str">
        <f>IF(ISERROR(VLOOKUP('【様式1-1】男女参加申込書'!AF20,$AK$4:$AL$7,2,FALSE)),"",VLOOKUP('【様式1-1】男女参加申込書'!AF20,$AK$4:$AL$7,2,FALSE))</f>
        <v/>
      </c>
      <c r="AH13" s="127" t="str">
        <f>IF(ISBLANK('【様式1-1】男女参加申込書'!AG20),"",'【様式1-1】男女参加申込書'!AG20)</f>
        <v/>
      </c>
      <c r="AI13" s="127" t="str">
        <f>IF(ISBLANK('【様式1-1】男女参加申込書'!AH20),"",'【様式1-1】男女参加申込書'!AH20)</f>
        <v/>
      </c>
    </row>
    <row r="14" spans="1:38">
      <c r="A14" s="130">
        <f>'【様式1-1】男女参加申込書'!A21</f>
        <v>11</v>
      </c>
      <c r="B14" s="130" t="str">
        <f>IF(D14="","",'【様式1-1】男女参加申込書'!$F$3)</f>
        <v/>
      </c>
      <c r="C14" s="130" t="str">
        <f>IF(D14="","",'【様式1-1】男女参加申込書'!$F$5)</f>
        <v/>
      </c>
      <c r="D14" s="130" t="str">
        <f>IF(F14="","",'【様式1-1】男女参加申込書'!$M$4)</f>
        <v/>
      </c>
      <c r="E14" s="130" t="str">
        <f>IF(D14="","",'【様式1-1】男女参加申込書'!$M$3)</f>
        <v/>
      </c>
      <c r="F14" s="130" t="str">
        <f>IF('【様式1-1】男女参加申込書'!C21="","",'【様式1-1】男女参加申込書'!C21)</f>
        <v/>
      </c>
      <c r="G14" s="130" t="str">
        <f>'【様式1-1】男女参加申込書'!D21&amp;"　"&amp;'【様式1-1】男女参加申込書'!E21</f>
        <v>　</v>
      </c>
      <c r="H14" s="130" t="str">
        <f>'【様式1-1】男女参加申込書'!F21&amp;"　"&amp;'【様式1-1】男女参加申込書'!G21</f>
        <v>　</v>
      </c>
      <c r="I14" s="130" t="str">
        <f>RIGHT('【様式1-1】男女参加申込書'!H21,2)</f>
        <v/>
      </c>
      <c r="J14" s="130" t="str">
        <f>RIGHT('【様式1-1】男女参加申込書'!K21,1)</f>
        <v/>
      </c>
      <c r="K14" s="130" t="str">
        <f>'【様式1-1】男女参加申込書'!C21&amp;'【様式1-1】男女参加申込書'!L21</f>
        <v/>
      </c>
      <c r="L14" s="130" t="str">
        <f t="shared" si="0"/>
        <v/>
      </c>
      <c r="M14" s="130" t="str">
        <f>IF('【様式1-1】男女参加申込書'!M21="","",'【様式1-1】男女参加申込書'!M21)</f>
        <v/>
      </c>
      <c r="N14" s="130" t="str">
        <f>'【様式1-1】男女参加申込書'!C21&amp;'【様式1-1】男女参加申込書'!Y21</f>
        <v/>
      </c>
      <c r="O14" s="130" t="str">
        <f t="shared" si="1"/>
        <v/>
      </c>
      <c r="P14" s="130" t="str">
        <f>IF('【様式1-1】男女参加申込書'!Z21="","",'【様式1-1】男女参加申込書'!Z21)</f>
        <v/>
      </c>
      <c r="Q14" s="130" t="str">
        <f>IF('【様式1-1】男女参加申込書'!AL21="","",'【様式1-1】男女参加申込書'!AL21)</f>
        <v/>
      </c>
      <c r="R14" s="132" t="str">
        <f>IF(B14="","",'【様式1-1】男女参加申込書'!$AG$4)</f>
        <v/>
      </c>
      <c r="S14" s="129"/>
      <c r="T14" s="127" t="str">
        <f>IF('【様式1-1】男女参加申込書'!N21="","",'【様式1-1】男女参加申込書'!N21)</f>
        <v/>
      </c>
      <c r="U14" s="127" t="str">
        <f>IF('【様式1-1】男女参加申込書'!O21="","",'【様式1-1】男女参加申込書'!O21)</f>
        <v/>
      </c>
      <c r="V14" s="127" t="str">
        <f>IF(ISERROR(VLOOKUP(IF(U14="","",'【様式1-1】男女参加申込書'!P21),$AK$4:$AL$7,2,FALSE)),"",VLOOKUP(IF(U14="","",'【様式1-1】男女参加申込書'!P21),$AK$4:$AL$7,2,FALSE))</f>
        <v/>
      </c>
      <c r="W14" s="127" t="str">
        <f>IF(ISBLANK('【様式1-1】男女参加申込書'!Q21),"",'【様式1-1】男女参加申込書'!Q21)</f>
        <v/>
      </c>
      <c r="X14" s="127" t="str">
        <f>IF(ISBLANK('【様式1-1】男女参加申込書'!R21),"",'【様式1-1】男女参加申込書'!R21)</f>
        <v/>
      </c>
      <c r="Y14" s="127" t="str">
        <f>IF(ISERROR(VLOOKUP('【様式1-1】男女参加申込書'!S21,$AK$4:$AL$7,2,FALSE)),"",VLOOKUP('【様式1-1】男女参加申込書'!S21,$AK$4:$AL$7,2,FALSE))</f>
        <v/>
      </c>
      <c r="Z14" s="127" t="str">
        <f>IF(ISBLANK('【様式1-1】男女参加申込書'!T21),"",'【様式1-1】男女参加申込書'!T21)</f>
        <v/>
      </c>
      <c r="AA14" s="127" t="str">
        <f>IF(ISBLANK('【様式1-1】男女参加申込書'!U21),"",'【様式1-1】男女参加申込書'!U21)</f>
        <v/>
      </c>
      <c r="AB14" s="126" t="str">
        <f>IF('【様式1-1】男女参加申込書'!AA21="","",'【様式1-1】男女参加申込書'!AA21)</f>
        <v/>
      </c>
      <c r="AC14" s="126" t="str">
        <f>IF('【様式1-1】男女参加申込書'!AB21="","",'【様式1-1】男女参加申込書'!AB21)</f>
        <v/>
      </c>
      <c r="AD14" s="127" t="str">
        <f>IF(ISERROR(VLOOKUP(IF(AC14="","",'【様式1-1】男女参加申込書'!AC21),$AK$4:$AL$7,2,FALSE)),"",VLOOKUP(IF(AC14="","",'【様式1-1】男女参加申込書'!AC21),$AK$4:$AL$7,2,FALSE))</f>
        <v/>
      </c>
      <c r="AE14" s="127" t="str">
        <f>IF(ISBLANK('【様式1-1】男女参加申込書'!AD21),"",'【様式1-1】男女参加申込書'!AD21)</f>
        <v/>
      </c>
      <c r="AF14" s="127" t="str">
        <f>IF(ISBLANK('【様式1-1】男女参加申込書'!AE21),"",'【様式1-1】男女参加申込書'!AE21)</f>
        <v/>
      </c>
      <c r="AG14" s="127" t="str">
        <f>IF(ISERROR(VLOOKUP('【様式1-1】男女参加申込書'!AF21,$AK$4:$AL$7,2,FALSE)),"",VLOOKUP('【様式1-1】男女参加申込書'!AF21,$AK$4:$AL$7,2,FALSE))</f>
        <v/>
      </c>
      <c r="AH14" s="127" t="str">
        <f>IF(ISBLANK('【様式1-1】男女参加申込書'!AG21),"",'【様式1-1】男女参加申込書'!AG21)</f>
        <v/>
      </c>
      <c r="AI14" s="127" t="str">
        <f>IF(ISBLANK('【様式1-1】男女参加申込書'!AH21),"",'【様式1-1】男女参加申込書'!AH21)</f>
        <v/>
      </c>
    </row>
    <row r="15" spans="1:38">
      <c r="A15" s="130">
        <f>'【様式1-1】男女参加申込書'!A22</f>
        <v>12</v>
      </c>
      <c r="B15" s="130" t="str">
        <f>IF(D15="","",'【様式1-1】男女参加申込書'!$F$3)</f>
        <v/>
      </c>
      <c r="C15" s="130" t="str">
        <f>IF(D15="","",'【様式1-1】男女参加申込書'!$F$5)</f>
        <v/>
      </c>
      <c r="D15" s="130" t="str">
        <f>IF(F15="","",'【様式1-1】男女参加申込書'!$M$4)</f>
        <v/>
      </c>
      <c r="E15" s="130" t="str">
        <f>IF(D15="","",'【様式1-1】男女参加申込書'!$M$3)</f>
        <v/>
      </c>
      <c r="F15" s="130" t="str">
        <f>IF('【様式1-1】男女参加申込書'!C22="","",'【様式1-1】男女参加申込書'!C22)</f>
        <v/>
      </c>
      <c r="G15" s="130" t="str">
        <f>'【様式1-1】男女参加申込書'!D22&amp;"　"&amp;'【様式1-1】男女参加申込書'!E22</f>
        <v>　</v>
      </c>
      <c r="H15" s="130" t="str">
        <f>'【様式1-1】男女参加申込書'!F22&amp;"　"&amp;'【様式1-1】男女参加申込書'!G22</f>
        <v>　</v>
      </c>
      <c r="I15" s="130" t="str">
        <f>RIGHT('【様式1-1】男女参加申込書'!H22,2)</f>
        <v/>
      </c>
      <c r="J15" s="130" t="str">
        <f>RIGHT('【様式1-1】男女参加申込書'!K22,1)</f>
        <v/>
      </c>
      <c r="K15" s="130" t="str">
        <f>'【様式1-1】男女参加申込書'!C22&amp;'【様式1-1】男女参加申込書'!L22</f>
        <v/>
      </c>
      <c r="L15" s="130" t="str">
        <f t="shared" si="0"/>
        <v/>
      </c>
      <c r="M15" s="130" t="str">
        <f>IF('【様式1-1】男女参加申込書'!M22="","",'【様式1-1】男女参加申込書'!M22)</f>
        <v/>
      </c>
      <c r="N15" s="130" t="str">
        <f>'【様式1-1】男女参加申込書'!C22&amp;'【様式1-1】男女参加申込書'!Y22</f>
        <v/>
      </c>
      <c r="O15" s="130" t="str">
        <f t="shared" si="1"/>
        <v/>
      </c>
      <c r="P15" s="130" t="str">
        <f>IF('【様式1-1】男女参加申込書'!Z22="","",'【様式1-1】男女参加申込書'!Z22)</f>
        <v/>
      </c>
      <c r="Q15" s="130" t="str">
        <f>IF('【様式1-1】男女参加申込書'!AL22="","",'【様式1-1】男女参加申込書'!AL22)</f>
        <v/>
      </c>
      <c r="R15" s="132" t="str">
        <f>IF(B15="","",'【様式1-1】男女参加申込書'!$AG$4)</f>
        <v/>
      </c>
      <c r="S15" s="129"/>
      <c r="T15" s="127" t="str">
        <f>IF('【様式1-1】男女参加申込書'!N22="","",'【様式1-1】男女参加申込書'!N22)</f>
        <v/>
      </c>
      <c r="U15" s="127" t="str">
        <f>IF('【様式1-1】男女参加申込書'!O22="","",'【様式1-1】男女参加申込書'!O22)</f>
        <v/>
      </c>
      <c r="V15" s="127" t="str">
        <f>IF(ISERROR(VLOOKUP(IF(U15="","",'【様式1-1】男女参加申込書'!P22),$AK$4:$AL$7,2,FALSE)),"",VLOOKUP(IF(U15="","",'【様式1-1】男女参加申込書'!P22),$AK$4:$AL$7,2,FALSE))</f>
        <v/>
      </c>
      <c r="W15" s="127" t="str">
        <f>IF(ISBLANK('【様式1-1】男女参加申込書'!Q22),"",'【様式1-1】男女参加申込書'!Q22)</f>
        <v/>
      </c>
      <c r="X15" s="127" t="str">
        <f>IF(ISBLANK('【様式1-1】男女参加申込書'!R22),"",'【様式1-1】男女参加申込書'!R22)</f>
        <v/>
      </c>
      <c r="Y15" s="127" t="str">
        <f>IF(ISERROR(VLOOKUP('【様式1-1】男女参加申込書'!S22,$AK$4:$AL$7,2,FALSE)),"",VLOOKUP('【様式1-1】男女参加申込書'!S22,$AK$4:$AL$7,2,FALSE))</f>
        <v/>
      </c>
      <c r="Z15" s="127" t="str">
        <f>IF(ISBLANK('【様式1-1】男女参加申込書'!T22),"",'【様式1-1】男女参加申込書'!T22)</f>
        <v/>
      </c>
      <c r="AA15" s="127" t="str">
        <f>IF(ISBLANK('【様式1-1】男女参加申込書'!U22),"",'【様式1-1】男女参加申込書'!U22)</f>
        <v/>
      </c>
      <c r="AB15" s="126" t="str">
        <f>IF('【様式1-1】男女参加申込書'!AA22="","",'【様式1-1】男女参加申込書'!AA22)</f>
        <v/>
      </c>
      <c r="AC15" s="126" t="str">
        <f>IF('【様式1-1】男女参加申込書'!AB22="","",'【様式1-1】男女参加申込書'!AB22)</f>
        <v/>
      </c>
      <c r="AD15" s="127" t="str">
        <f>IF(ISERROR(VLOOKUP(IF(AC15="","",'【様式1-1】男女参加申込書'!AC22),$AK$4:$AL$7,2,FALSE)),"",VLOOKUP(IF(AC15="","",'【様式1-1】男女参加申込書'!AC22),$AK$4:$AL$7,2,FALSE))</f>
        <v/>
      </c>
      <c r="AE15" s="127" t="str">
        <f>IF(ISBLANK('【様式1-1】男女参加申込書'!AD22),"",'【様式1-1】男女参加申込書'!AD22)</f>
        <v/>
      </c>
      <c r="AF15" s="127" t="str">
        <f>IF(ISBLANK('【様式1-1】男女参加申込書'!AE22),"",'【様式1-1】男女参加申込書'!AE22)</f>
        <v/>
      </c>
      <c r="AG15" s="127" t="str">
        <f>IF(ISERROR(VLOOKUP('【様式1-1】男女参加申込書'!AF22,$AK$4:$AL$7,2,FALSE)),"",VLOOKUP('【様式1-1】男女参加申込書'!AF22,$AK$4:$AL$7,2,FALSE))</f>
        <v/>
      </c>
      <c r="AH15" s="127" t="str">
        <f>IF(ISBLANK('【様式1-1】男女参加申込書'!AG22),"",'【様式1-1】男女参加申込書'!AG22)</f>
        <v/>
      </c>
      <c r="AI15" s="127" t="str">
        <f>IF(ISBLANK('【様式1-1】男女参加申込書'!AH22),"",'【様式1-1】男女参加申込書'!AH22)</f>
        <v/>
      </c>
    </row>
    <row r="16" spans="1:38">
      <c r="A16" s="130">
        <f>'【様式1-1】男女参加申込書'!A23</f>
        <v>13</v>
      </c>
      <c r="B16" s="130" t="str">
        <f>IF(D16="","",'【様式1-1】男女参加申込書'!$F$3)</f>
        <v/>
      </c>
      <c r="C16" s="130" t="str">
        <f>IF(D16="","",'【様式1-1】男女参加申込書'!$F$5)</f>
        <v/>
      </c>
      <c r="D16" s="130" t="str">
        <f>IF(F16="","",'【様式1-1】男女参加申込書'!$M$4)</f>
        <v/>
      </c>
      <c r="E16" s="130" t="str">
        <f>IF(D16="","",'【様式1-1】男女参加申込書'!$M$3)</f>
        <v/>
      </c>
      <c r="F16" s="130" t="str">
        <f>IF('【様式1-1】男女参加申込書'!C23="","",'【様式1-1】男女参加申込書'!C23)</f>
        <v/>
      </c>
      <c r="G16" s="130" t="str">
        <f>'【様式1-1】男女参加申込書'!D23&amp;"　"&amp;'【様式1-1】男女参加申込書'!E23</f>
        <v>　</v>
      </c>
      <c r="H16" s="130" t="str">
        <f>'【様式1-1】男女参加申込書'!F23&amp;"　"&amp;'【様式1-1】男女参加申込書'!G23</f>
        <v>　</v>
      </c>
      <c r="I16" s="130" t="str">
        <f>RIGHT('【様式1-1】男女参加申込書'!H23,2)</f>
        <v/>
      </c>
      <c r="J16" s="130" t="str">
        <f>RIGHT('【様式1-1】男女参加申込書'!K23,1)</f>
        <v/>
      </c>
      <c r="K16" s="130" t="str">
        <f>'【様式1-1】男女参加申込書'!C23&amp;'【様式1-1】男女参加申込書'!L23</f>
        <v/>
      </c>
      <c r="L16" s="130" t="str">
        <f t="shared" si="0"/>
        <v/>
      </c>
      <c r="M16" s="130" t="str">
        <f>IF('【様式1-1】男女参加申込書'!M23="","",'【様式1-1】男女参加申込書'!M23)</f>
        <v/>
      </c>
      <c r="N16" s="130" t="str">
        <f>'【様式1-1】男女参加申込書'!C23&amp;'【様式1-1】男女参加申込書'!Y23</f>
        <v/>
      </c>
      <c r="O16" s="130" t="str">
        <f t="shared" si="1"/>
        <v/>
      </c>
      <c r="P16" s="130" t="str">
        <f>IF('【様式1-1】男女参加申込書'!Z23="","",'【様式1-1】男女参加申込書'!Z23)</f>
        <v/>
      </c>
      <c r="Q16" s="130" t="str">
        <f>IF('【様式1-1】男女参加申込書'!AL23="","",'【様式1-1】男女参加申込書'!AL23)</f>
        <v/>
      </c>
      <c r="R16" s="132" t="str">
        <f>IF(B16="","",'【様式1-1】男女参加申込書'!$AG$4)</f>
        <v/>
      </c>
      <c r="S16" s="129"/>
      <c r="T16" s="127" t="str">
        <f>IF('【様式1-1】男女参加申込書'!N23="","",'【様式1-1】男女参加申込書'!N23)</f>
        <v/>
      </c>
      <c r="U16" s="127" t="str">
        <f>IF('【様式1-1】男女参加申込書'!O23="","",'【様式1-1】男女参加申込書'!O23)</f>
        <v/>
      </c>
      <c r="V16" s="127" t="str">
        <f>IF(ISERROR(VLOOKUP(IF(U16="","",'【様式1-1】男女参加申込書'!P23),$AK$4:$AL$7,2,FALSE)),"",VLOOKUP(IF(U16="","",'【様式1-1】男女参加申込書'!P23),$AK$4:$AL$7,2,FALSE))</f>
        <v/>
      </c>
      <c r="W16" s="127" t="str">
        <f>IF(ISBLANK('【様式1-1】男女参加申込書'!Q23),"",'【様式1-1】男女参加申込書'!Q23)</f>
        <v/>
      </c>
      <c r="X16" s="127" t="str">
        <f>IF(ISBLANK('【様式1-1】男女参加申込書'!R23),"",'【様式1-1】男女参加申込書'!R23)</f>
        <v/>
      </c>
      <c r="Y16" s="127" t="str">
        <f>IF(ISERROR(VLOOKUP('【様式1-1】男女参加申込書'!S23,$AK$4:$AL$7,2,FALSE)),"",VLOOKUP('【様式1-1】男女参加申込書'!S23,$AK$4:$AL$7,2,FALSE))</f>
        <v/>
      </c>
      <c r="Z16" s="127" t="str">
        <f>IF(ISBLANK('【様式1-1】男女参加申込書'!T23),"",'【様式1-1】男女参加申込書'!T23)</f>
        <v/>
      </c>
      <c r="AA16" s="127" t="str">
        <f>IF(ISBLANK('【様式1-1】男女参加申込書'!U23),"",'【様式1-1】男女参加申込書'!U23)</f>
        <v/>
      </c>
      <c r="AB16" s="126" t="str">
        <f>IF('【様式1-1】男女参加申込書'!AA23="","",'【様式1-1】男女参加申込書'!AA23)</f>
        <v/>
      </c>
      <c r="AC16" s="126" t="str">
        <f>IF('【様式1-1】男女参加申込書'!AB23="","",'【様式1-1】男女参加申込書'!AB23)</f>
        <v/>
      </c>
      <c r="AD16" s="127" t="str">
        <f>IF(ISERROR(VLOOKUP(IF(AC16="","",'【様式1-1】男女参加申込書'!AC23),$AK$4:$AL$7,2,FALSE)),"",VLOOKUP(IF(AC16="","",'【様式1-1】男女参加申込書'!AC23),$AK$4:$AL$7,2,FALSE))</f>
        <v/>
      </c>
      <c r="AE16" s="127" t="str">
        <f>IF(ISBLANK('【様式1-1】男女参加申込書'!AD23),"",'【様式1-1】男女参加申込書'!AD23)</f>
        <v/>
      </c>
      <c r="AF16" s="127" t="str">
        <f>IF(ISBLANK('【様式1-1】男女参加申込書'!AE23),"",'【様式1-1】男女参加申込書'!AE23)</f>
        <v/>
      </c>
      <c r="AG16" s="127" t="str">
        <f>IF(ISERROR(VLOOKUP('【様式1-1】男女参加申込書'!AF23,$AK$4:$AL$7,2,FALSE)),"",VLOOKUP('【様式1-1】男女参加申込書'!AF23,$AK$4:$AL$7,2,FALSE))</f>
        <v/>
      </c>
      <c r="AH16" s="127" t="str">
        <f>IF(ISBLANK('【様式1-1】男女参加申込書'!AG23),"",'【様式1-1】男女参加申込書'!AG23)</f>
        <v/>
      </c>
      <c r="AI16" s="127" t="str">
        <f>IF(ISBLANK('【様式1-1】男女参加申込書'!AH23),"",'【様式1-1】男女参加申込書'!AH23)</f>
        <v/>
      </c>
    </row>
    <row r="17" spans="1:35">
      <c r="A17" s="130">
        <f>'【様式1-1】男女参加申込書'!A24</f>
        <v>14</v>
      </c>
      <c r="B17" s="130" t="str">
        <f>IF(D17="","",'【様式1-1】男女参加申込書'!$F$3)</f>
        <v/>
      </c>
      <c r="C17" s="130" t="str">
        <f>IF(D17="","",'【様式1-1】男女参加申込書'!$F$5)</f>
        <v/>
      </c>
      <c r="D17" s="130" t="str">
        <f>IF(F17="","",'【様式1-1】男女参加申込書'!$M$4)</f>
        <v/>
      </c>
      <c r="E17" s="130" t="str">
        <f>IF(D17="","",'【様式1-1】男女参加申込書'!$M$3)</f>
        <v/>
      </c>
      <c r="F17" s="130" t="str">
        <f>IF('【様式1-1】男女参加申込書'!C24="","",'【様式1-1】男女参加申込書'!C24)</f>
        <v/>
      </c>
      <c r="G17" s="130" t="str">
        <f>'【様式1-1】男女参加申込書'!D24&amp;"　"&amp;'【様式1-1】男女参加申込書'!E24</f>
        <v>　</v>
      </c>
      <c r="H17" s="130" t="str">
        <f>'【様式1-1】男女参加申込書'!F24&amp;"　"&amp;'【様式1-1】男女参加申込書'!G24</f>
        <v>　</v>
      </c>
      <c r="I17" s="130" t="str">
        <f>RIGHT('【様式1-1】男女参加申込書'!H24,2)</f>
        <v/>
      </c>
      <c r="J17" s="130" t="str">
        <f>RIGHT('【様式1-1】男女参加申込書'!K24,1)</f>
        <v/>
      </c>
      <c r="K17" s="130" t="str">
        <f>'【様式1-1】男女参加申込書'!C24&amp;'【様式1-1】男女参加申込書'!L24</f>
        <v/>
      </c>
      <c r="L17" s="130" t="str">
        <f t="shared" si="0"/>
        <v/>
      </c>
      <c r="M17" s="130" t="str">
        <f>IF('【様式1-1】男女参加申込書'!M24="","",'【様式1-1】男女参加申込書'!M24)</f>
        <v/>
      </c>
      <c r="N17" s="130" t="str">
        <f>'【様式1-1】男女参加申込書'!C24&amp;'【様式1-1】男女参加申込書'!Y24</f>
        <v/>
      </c>
      <c r="O17" s="130" t="str">
        <f t="shared" si="1"/>
        <v/>
      </c>
      <c r="P17" s="130" t="str">
        <f>IF('【様式1-1】男女参加申込書'!Z24="","",'【様式1-1】男女参加申込書'!Z24)</f>
        <v/>
      </c>
      <c r="Q17" s="130" t="str">
        <f>IF('【様式1-1】男女参加申込書'!AL24="","",'【様式1-1】男女参加申込書'!AL24)</f>
        <v/>
      </c>
      <c r="R17" s="132" t="str">
        <f>IF(B17="","",'【様式1-1】男女参加申込書'!$AG$4)</f>
        <v/>
      </c>
      <c r="S17" s="129"/>
      <c r="T17" s="127" t="str">
        <f>IF('【様式1-1】男女参加申込書'!N24="","",'【様式1-1】男女参加申込書'!N24)</f>
        <v/>
      </c>
      <c r="U17" s="127" t="str">
        <f>IF('【様式1-1】男女参加申込書'!O24="","",'【様式1-1】男女参加申込書'!O24)</f>
        <v/>
      </c>
      <c r="V17" s="127" t="str">
        <f>IF(ISERROR(VLOOKUP(IF(U17="","",'【様式1-1】男女参加申込書'!P24),$AK$4:$AL$7,2,FALSE)),"",VLOOKUP(IF(U17="","",'【様式1-1】男女参加申込書'!P24),$AK$4:$AL$7,2,FALSE))</f>
        <v/>
      </c>
      <c r="W17" s="127" t="str">
        <f>IF(ISBLANK('【様式1-1】男女参加申込書'!Q24),"",'【様式1-1】男女参加申込書'!Q24)</f>
        <v/>
      </c>
      <c r="X17" s="127" t="str">
        <f>IF(ISBLANK('【様式1-1】男女参加申込書'!R24),"",'【様式1-1】男女参加申込書'!R24)</f>
        <v/>
      </c>
      <c r="Y17" s="127" t="str">
        <f>IF(ISERROR(VLOOKUP('【様式1-1】男女参加申込書'!S24,$AK$4:$AL$7,2,FALSE)),"",VLOOKUP('【様式1-1】男女参加申込書'!S24,$AK$4:$AL$7,2,FALSE))</f>
        <v/>
      </c>
      <c r="Z17" s="127" t="str">
        <f>IF(ISBLANK('【様式1-1】男女参加申込書'!T24),"",'【様式1-1】男女参加申込書'!T24)</f>
        <v/>
      </c>
      <c r="AA17" s="127" t="str">
        <f>IF(ISBLANK('【様式1-1】男女参加申込書'!U24),"",'【様式1-1】男女参加申込書'!U24)</f>
        <v/>
      </c>
      <c r="AB17" s="126" t="str">
        <f>IF('【様式1-1】男女参加申込書'!AA24="","",'【様式1-1】男女参加申込書'!AA24)</f>
        <v/>
      </c>
      <c r="AC17" s="126" t="str">
        <f>IF('【様式1-1】男女参加申込書'!AB24="","",'【様式1-1】男女参加申込書'!AB24)</f>
        <v/>
      </c>
      <c r="AD17" s="127" t="str">
        <f>IF(ISERROR(VLOOKUP(IF(AC17="","",'【様式1-1】男女参加申込書'!AC24),$AK$4:$AL$7,2,FALSE)),"",VLOOKUP(IF(AC17="","",'【様式1-1】男女参加申込書'!AC24),$AK$4:$AL$7,2,FALSE))</f>
        <v/>
      </c>
      <c r="AE17" s="127" t="str">
        <f>IF(ISBLANK('【様式1-1】男女参加申込書'!AD24),"",'【様式1-1】男女参加申込書'!AD24)</f>
        <v/>
      </c>
      <c r="AF17" s="127" t="str">
        <f>IF(ISBLANK('【様式1-1】男女参加申込書'!AE24),"",'【様式1-1】男女参加申込書'!AE24)</f>
        <v/>
      </c>
      <c r="AG17" s="127" t="str">
        <f>IF(ISERROR(VLOOKUP('【様式1-1】男女参加申込書'!AF24,$AK$4:$AL$7,2,FALSE)),"",VLOOKUP('【様式1-1】男女参加申込書'!AF24,$AK$4:$AL$7,2,FALSE))</f>
        <v/>
      </c>
      <c r="AH17" s="127" t="str">
        <f>IF(ISBLANK('【様式1-1】男女参加申込書'!AG24),"",'【様式1-1】男女参加申込書'!AG24)</f>
        <v/>
      </c>
      <c r="AI17" s="127" t="str">
        <f>IF(ISBLANK('【様式1-1】男女参加申込書'!AH24),"",'【様式1-1】男女参加申込書'!AH24)</f>
        <v/>
      </c>
    </row>
    <row r="18" spans="1:35">
      <c r="A18" s="130">
        <f>'【様式1-1】男女参加申込書'!A25</f>
        <v>15</v>
      </c>
      <c r="B18" s="130" t="str">
        <f>IF(D18="","",'【様式1-1】男女参加申込書'!$F$3)</f>
        <v/>
      </c>
      <c r="C18" s="130" t="str">
        <f>IF(D18="","",'【様式1-1】男女参加申込書'!$F$5)</f>
        <v/>
      </c>
      <c r="D18" s="130" t="str">
        <f>IF(F18="","",'【様式1-1】男女参加申込書'!$M$4)</f>
        <v/>
      </c>
      <c r="E18" s="130" t="str">
        <f>IF(D18="","",'【様式1-1】男女参加申込書'!$M$3)</f>
        <v/>
      </c>
      <c r="F18" s="130" t="str">
        <f>IF('【様式1-1】男女参加申込書'!C25="","",'【様式1-1】男女参加申込書'!C25)</f>
        <v/>
      </c>
      <c r="G18" s="130" t="str">
        <f>'【様式1-1】男女参加申込書'!D25&amp;"　"&amp;'【様式1-1】男女参加申込書'!E25</f>
        <v>　</v>
      </c>
      <c r="H18" s="130" t="str">
        <f>'【様式1-1】男女参加申込書'!F25&amp;"　"&amp;'【様式1-1】男女参加申込書'!G25</f>
        <v>　</v>
      </c>
      <c r="I18" s="130" t="str">
        <f>RIGHT('【様式1-1】男女参加申込書'!H25,2)</f>
        <v/>
      </c>
      <c r="J18" s="130" t="str">
        <f>RIGHT('【様式1-1】男女参加申込書'!K25,1)</f>
        <v/>
      </c>
      <c r="K18" s="130" t="str">
        <f>'【様式1-1】男女参加申込書'!C25&amp;'【様式1-1】男女参加申込書'!L25</f>
        <v/>
      </c>
      <c r="L18" s="130" t="str">
        <f t="shared" si="0"/>
        <v/>
      </c>
      <c r="M18" s="130" t="str">
        <f>IF('【様式1-1】男女参加申込書'!M25="","",'【様式1-1】男女参加申込書'!M25)</f>
        <v/>
      </c>
      <c r="N18" s="130" t="str">
        <f>'【様式1-1】男女参加申込書'!C25&amp;'【様式1-1】男女参加申込書'!Y25</f>
        <v/>
      </c>
      <c r="O18" s="130" t="str">
        <f t="shared" si="1"/>
        <v/>
      </c>
      <c r="P18" s="130" t="str">
        <f>IF('【様式1-1】男女参加申込書'!Z25="","",'【様式1-1】男女参加申込書'!Z25)</f>
        <v/>
      </c>
      <c r="Q18" s="130" t="str">
        <f>IF('【様式1-1】男女参加申込書'!AL25="","",'【様式1-1】男女参加申込書'!AL25)</f>
        <v/>
      </c>
      <c r="R18" s="132" t="str">
        <f>IF(B18="","",'【様式1-1】男女参加申込書'!$AG$4)</f>
        <v/>
      </c>
      <c r="S18" s="129"/>
      <c r="T18" s="127" t="str">
        <f>IF('【様式1-1】男女参加申込書'!N25="","",'【様式1-1】男女参加申込書'!N25)</f>
        <v/>
      </c>
      <c r="U18" s="127" t="str">
        <f>IF('【様式1-1】男女参加申込書'!O25="","",'【様式1-1】男女参加申込書'!O25)</f>
        <v/>
      </c>
      <c r="V18" s="127" t="str">
        <f>IF(ISERROR(VLOOKUP(IF(U18="","",'【様式1-1】男女参加申込書'!P25),$AK$4:$AL$7,2,FALSE)),"",VLOOKUP(IF(U18="","",'【様式1-1】男女参加申込書'!P25),$AK$4:$AL$7,2,FALSE))</f>
        <v/>
      </c>
      <c r="W18" s="127" t="str">
        <f>IF(ISBLANK('【様式1-1】男女参加申込書'!Q25),"",'【様式1-1】男女参加申込書'!Q25)</f>
        <v/>
      </c>
      <c r="X18" s="127" t="str">
        <f>IF(ISBLANK('【様式1-1】男女参加申込書'!R25),"",'【様式1-1】男女参加申込書'!R25)</f>
        <v/>
      </c>
      <c r="Y18" s="127" t="str">
        <f>IF(ISERROR(VLOOKUP('【様式1-1】男女参加申込書'!S25,$AK$4:$AL$7,2,FALSE)),"",VLOOKUP('【様式1-1】男女参加申込書'!S25,$AK$4:$AL$7,2,FALSE))</f>
        <v/>
      </c>
      <c r="Z18" s="127" t="str">
        <f>IF(ISBLANK('【様式1-1】男女参加申込書'!T25),"",'【様式1-1】男女参加申込書'!T25)</f>
        <v/>
      </c>
      <c r="AA18" s="127" t="str">
        <f>IF(ISBLANK('【様式1-1】男女参加申込書'!U25),"",'【様式1-1】男女参加申込書'!U25)</f>
        <v/>
      </c>
      <c r="AB18" s="126" t="str">
        <f>IF('【様式1-1】男女参加申込書'!AA25="","",'【様式1-1】男女参加申込書'!AA25)</f>
        <v/>
      </c>
      <c r="AC18" s="126" t="str">
        <f>IF('【様式1-1】男女参加申込書'!AB25="","",'【様式1-1】男女参加申込書'!AB25)</f>
        <v/>
      </c>
      <c r="AD18" s="127" t="str">
        <f>IF(ISERROR(VLOOKUP(IF(AC18="","",'【様式1-1】男女参加申込書'!AC25),$AK$4:$AL$7,2,FALSE)),"",VLOOKUP(IF(AC18="","",'【様式1-1】男女参加申込書'!AC25),$AK$4:$AL$7,2,FALSE))</f>
        <v/>
      </c>
      <c r="AE18" s="127" t="str">
        <f>IF(ISBLANK('【様式1-1】男女参加申込書'!AD25),"",'【様式1-1】男女参加申込書'!AD25)</f>
        <v/>
      </c>
      <c r="AF18" s="127" t="str">
        <f>IF(ISBLANK('【様式1-1】男女参加申込書'!AE25),"",'【様式1-1】男女参加申込書'!AE25)</f>
        <v/>
      </c>
      <c r="AG18" s="127" t="str">
        <f>IF(ISERROR(VLOOKUP('【様式1-1】男女参加申込書'!AF25,$AK$4:$AL$7,2,FALSE)),"",VLOOKUP('【様式1-1】男女参加申込書'!AF25,$AK$4:$AL$7,2,FALSE))</f>
        <v/>
      </c>
      <c r="AH18" s="127" t="str">
        <f>IF(ISBLANK('【様式1-1】男女参加申込書'!AG25),"",'【様式1-1】男女参加申込書'!AG25)</f>
        <v/>
      </c>
      <c r="AI18" s="127" t="str">
        <f>IF(ISBLANK('【様式1-1】男女参加申込書'!AH25),"",'【様式1-1】男女参加申込書'!AH25)</f>
        <v/>
      </c>
    </row>
    <row r="19" spans="1:35">
      <c r="A19" s="130">
        <f>'【様式1-1】男女参加申込書'!A26</f>
        <v>16</v>
      </c>
      <c r="B19" s="130" t="str">
        <f>IF(D19="","",'【様式1-1】男女参加申込書'!$F$3)</f>
        <v/>
      </c>
      <c r="C19" s="130" t="str">
        <f>IF(D19="","",'【様式1-1】男女参加申込書'!$F$5)</f>
        <v/>
      </c>
      <c r="D19" s="130" t="str">
        <f>IF(F19="","",'【様式1-1】男女参加申込書'!$M$4)</f>
        <v/>
      </c>
      <c r="E19" s="130" t="str">
        <f>IF(D19="","",'【様式1-1】男女参加申込書'!$M$3)</f>
        <v/>
      </c>
      <c r="F19" s="130" t="str">
        <f>IF('【様式1-1】男女参加申込書'!C26="","",'【様式1-1】男女参加申込書'!C26)</f>
        <v/>
      </c>
      <c r="G19" s="130" t="str">
        <f>'【様式1-1】男女参加申込書'!D26&amp;"　"&amp;'【様式1-1】男女参加申込書'!E26</f>
        <v>　</v>
      </c>
      <c r="H19" s="130" t="str">
        <f>'【様式1-1】男女参加申込書'!F26&amp;"　"&amp;'【様式1-1】男女参加申込書'!G26</f>
        <v>　</v>
      </c>
      <c r="I19" s="130" t="str">
        <f>RIGHT('【様式1-1】男女参加申込書'!H26,2)</f>
        <v/>
      </c>
      <c r="J19" s="130" t="str">
        <f>RIGHT('【様式1-1】男女参加申込書'!K26,1)</f>
        <v/>
      </c>
      <c r="K19" s="130" t="str">
        <f>'【様式1-1】男女参加申込書'!C26&amp;'【様式1-1】男女参加申込書'!L26</f>
        <v/>
      </c>
      <c r="L19" s="130" t="str">
        <f t="shared" si="0"/>
        <v/>
      </c>
      <c r="M19" s="130" t="str">
        <f>IF('【様式1-1】男女参加申込書'!M26="","",'【様式1-1】男女参加申込書'!M26)</f>
        <v/>
      </c>
      <c r="N19" s="130" t="str">
        <f>'【様式1-1】男女参加申込書'!C26&amp;'【様式1-1】男女参加申込書'!Y26</f>
        <v/>
      </c>
      <c r="O19" s="130" t="str">
        <f t="shared" si="1"/>
        <v/>
      </c>
      <c r="P19" s="130" t="str">
        <f>IF('【様式1-1】男女参加申込書'!Z26="","",'【様式1-1】男女参加申込書'!Z26)</f>
        <v/>
      </c>
      <c r="Q19" s="130" t="str">
        <f>IF('【様式1-1】男女参加申込書'!AL26="","",'【様式1-1】男女参加申込書'!AL26)</f>
        <v/>
      </c>
      <c r="R19" s="132" t="str">
        <f>IF(B19="","",'【様式1-1】男女参加申込書'!$AG$4)</f>
        <v/>
      </c>
      <c r="S19" s="129"/>
      <c r="T19" s="127" t="str">
        <f>IF('【様式1-1】男女参加申込書'!N26="","",'【様式1-1】男女参加申込書'!N26)</f>
        <v/>
      </c>
      <c r="U19" s="127" t="str">
        <f>IF('【様式1-1】男女参加申込書'!O26="","",'【様式1-1】男女参加申込書'!O26)</f>
        <v/>
      </c>
      <c r="V19" s="127" t="str">
        <f>IF(ISERROR(VLOOKUP(IF(U19="","",'【様式1-1】男女参加申込書'!P26),$AK$4:$AL$7,2,FALSE)),"",VLOOKUP(IF(U19="","",'【様式1-1】男女参加申込書'!P26),$AK$4:$AL$7,2,FALSE))</f>
        <v/>
      </c>
      <c r="W19" s="127" t="str">
        <f>IF(ISBLANK('【様式1-1】男女参加申込書'!Q26),"",'【様式1-1】男女参加申込書'!Q26)</f>
        <v/>
      </c>
      <c r="X19" s="127" t="str">
        <f>IF(ISBLANK('【様式1-1】男女参加申込書'!R26),"",'【様式1-1】男女参加申込書'!R26)</f>
        <v/>
      </c>
      <c r="Y19" s="127" t="str">
        <f>IF(ISERROR(VLOOKUP('【様式1-1】男女参加申込書'!S26,$AK$4:$AL$7,2,FALSE)),"",VLOOKUP('【様式1-1】男女参加申込書'!S26,$AK$4:$AL$7,2,FALSE))</f>
        <v/>
      </c>
      <c r="Z19" s="127" t="str">
        <f>IF(ISBLANK('【様式1-1】男女参加申込書'!T26),"",'【様式1-1】男女参加申込書'!T26)</f>
        <v/>
      </c>
      <c r="AA19" s="127" t="str">
        <f>IF(ISBLANK('【様式1-1】男女参加申込書'!U26),"",'【様式1-1】男女参加申込書'!U26)</f>
        <v/>
      </c>
      <c r="AB19" s="126" t="str">
        <f>IF('【様式1-1】男女参加申込書'!AA26="","",'【様式1-1】男女参加申込書'!AA26)</f>
        <v/>
      </c>
      <c r="AC19" s="126" t="str">
        <f>IF('【様式1-1】男女参加申込書'!AB26="","",'【様式1-1】男女参加申込書'!AB26)</f>
        <v/>
      </c>
      <c r="AD19" s="127" t="str">
        <f>IF(ISERROR(VLOOKUP(IF(AC19="","",'【様式1-1】男女参加申込書'!AC26),$AK$4:$AL$7,2,FALSE)),"",VLOOKUP(IF(AC19="","",'【様式1-1】男女参加申込書'!AC26),$AK$4:$AL$7,2,FALSE))</f>
        <v/>
      </c>
      <c r="AE19" s="127" t="str">
        <f>IF(ISBLANK('【様式1-1】男女参加申込書'!AD26),"",'【様式1-1】男女参加申込書'!AD26)</f>
        <v/>
      </c>
      <c r="AF19" s="127" t="str">
        <f>IF(ISBLANK('【様式1-1】男女参加申込書'!AE26),"",'【様式1-1】男女参加申込書'!AE26)</f>
        <v/>
      </c>
      <c r="AG19" s="127" t="str">
        <f>IF(ISERROR(VLOOKUP('【様式1-1】男女参加申込書'!AF26,$AK$4:$AL$7,2,FALSE)),"",VLOOKUP('【様式1-1】男女参加申込書'!AF26,$AK$4:$AL$7,2,FALSE))</f>
        <v/>
      </c>
      <c r="AH19" s="127" t="str">
        <f>IF(ISBLANK('【様式1-1】男女参加申込書'!AG26),"",'【様式1-1】男女参加申込書'!AG26)</f>
        <v/>
      </c>
      <c r="AI19" s="127" t="str">
        <f>IF(ISBLANK('【様式1-1】男女参加申込書'!AH26),"",'【様式1-1】男女参加申込書'!AH26)</f>
        <v/>
      </c>
    </row>
    <row r="20" spans="1:35">
      <c r="A20" s="130">
        <f>'【様式1-1】男女参加申込書'!A27</f>
        <v>17</v>
      </c>
      <c r="B20" s="130" t="str">
        <f>IF(D20="","",'【様式1-1】男女参加申込書'!$F$3)</f>
        <v/>
      </c>
      <c r="C20" s="130" t="str">
        <f>IF(D20="","",'【様式1-1】男女参加申込書'!$F$5)</f>
        <v/>
      </c>
      <c r="D20" s="130" t="str">
        <f>IF(F20="","",'【様式1-1】男女参加申込書'!$M$4)</f>
        <v/>
      </c>
      <c r="E20" s="130" t="str">
        <f>IF(D20="","",'【様式1-1】男女参加申込書'!$M$3)</f>
        <v/>
      </c>
      <c r="F20" s="130" t="str">
        <f>IF('【様式1-1】男女参加申込書'!C27="","",'【様式1-1】男女参加申込書'!C27)</f>
        <v/>
      </c>
      <c r="G20" s="130" t="str">
        <f>'【様式1-1】男女参加申込書'!D27&amp;"　"&amp;'【様式1-1】男女参加申込書'!E27</f>
        <v>　</v>
      </c>
      <c r="H20" s="130" t="str">
        <f>'【様式1-1】男女参加申込書'!F27&amp;"　"&amp;'【様式1-1】男女参加申込書'!G27</f>
        <v>　</v>
      </c>
      <c r="I20" s="130" t="str">
        <f>RIGHT('【様式1-1】男女参加申込書'!H27,2)</f>
        <v/>
      </c>
      <c r="J20" s="130" t="str">
        <f>RIGHT('【様式1-1】男女参加申込書'!K27,1)</f>
        <v/>
      </c>
      <c r="K20" s="130" t="str">
        <f>'【様式1-1】男女参加申込書'!C27&amp;'【様式1-1】男女参加申込書'!L27</f>
        <v/>
      </c>
      <c r="L20" s="130" t="str">
        <f t="shared" si="0"/>
        <v/>
      </c>
      <c r="M20" s="130" t="str">
        <f>IF('【様式1-1】男女参加申込書'!M27="","",'【様式1-1】男女参加申込書'!M27)</f>
        <v/>
      </c>
      <c r="N20" s="130" t="str">
        <f>'【様式1-1】男女参加申込書'!C27&amp;'【様式1-1】男女参加申込書'!Y27</f>
        <v/>
      </c>
      <c r="O20" s="130" t="str">
        <f t="shared" si="1"/>
        <v/>
      </c>
      <c r="P20" s="130" t="str">
        <f>IF('【様式1-1】男女参加申込書'!Z27="","",'【様式1-1】男女参加申込書'!Z27)</f>
        <v/>
      </c>
      <c r="Q20" s="130" t="str">
        <f>IF('【様式1-1】男女参加申込書'!AL27="","",'【様式1-1】男女参加申込書'!AL27)</f>
        <v/>
      </c>
      <c r="R20" s="132" t="str">
        <f>IF(B20="","",'【様式1-1】男女参加申込書'!$AG$4)</f>
        <v/>
      </c>
      <c r="S20" s="129"/>
      <c r="T20" s="127" t="str">
        <f>IF('【様式1-1】男女参加申込書'!N27="","",'【様式1-1】男女参加申込書'!N27)</f>
        <v/>
      </c>
      <c r="U20" s="127" t="str">
        <f>IF('【様式1-1】男女参加申込書'!O27="","",'【様式1-1】男女参加申込書'!O27)</f>
        <v/>
      </c>
      <c r="V20" s="127" t="str">
        <f>IF(ISERROR(VLOOKUP(IF(U20="","",'【様式1-1】男女参加申込書'!P27),$AK$4:$AL$7,2,FALSE)),"",VLOOKUP(IF(U20="","",'【様式1-1】男女参加申込書'!P27),$AK$4:$AL$7,2,FALSE))</f>
        <v/>
      </c>
      <c r="W20" s="127" t="str">
        <f>IF(ISBLANK('【様式1-1】男女参加申込書'!Q27),"",'【様式1-1】男女参加申込書'!Q27)</f>
        <v/>
      </c>
      <c r="X20" s="127" t="str">
        <f>IF(ISBLANK('【様式1-1】男女参加申込書'!R27),"",'【様式1-1】男女参加申込書'!R27)</f>
        <v/>
      </c>
      <c r="Y20" s="127" t="str">
        <f>IF(ISERROR(VLOOKUP('【様式1-1】男女参加申込書'!S27,$AK$4:$AL$7,2,FALSE)),"",VLOOKUP('【様式1-1】男女参加申込書'!S27,$AK$4:$AL$7,2,FALSE))</f>
        <v/>
      </c>
      <c r="Z20" s="127" t="str">
        <f>IF(ISBLANK('【様式1-1】男女参加申込書'!T27),"",'【様式1-1】男女参加申込書'!T27)</f>
        <v/>
      </c>
      <c r="AA20" s="127" t="str">
        <f>IF(ISBLANK('【様式1-1】男女参加申込書'!U27),"",'【様式1-1】男女参加申込書'!U27)</f>
        <v/>
      </c>
      <c r="AB20" s="126" t="str">
        <f>IF('【様式1-1】男女参加申込書'!AA27="","",'【様式1-1】男女参加申込書'!AA27)</f>
        <v/>
      </c>
      <c r="AC20" s="126" t="str">
        <f>IF('【様式1-1】男女参加申込書'!AB27="","",'【様式1-1】男女参加申込書'!AB27)</f>
        <v/>
      </c>
      <c r="AD20" s="127" t="str">
        <f>IF(ISERROR(VLOOKUP(IF(AC20="","",'【様式1-1】男女参加申込書'!AC27),$AK$4:$AL$7,2,FALSE)),"",VLOOKUP(IF(AC20="","",'【様式1-1】男女参加申込書'!AC27),$AK$4:$AL$7,2,FALSE))</f>
        <v/>
      </c>
      <c r="AE20" s="127" t="str">
        <f>IF(ISBLANK('【様式1-1】男女参加申込書'!AD27),"",'【様式1-1】男女参加申込書'!AD27)</f>
        <v/>
      </c>
      <c r="AF20" s="127" t="str">
        <f>IF(ISBLANK('【様式1-1】男女参加申込書'!AE27),"",'【様式1-1】男女参加申込書'!AE27)</f>
        <v/>
      </c>
      <c r="AG20" s="127" t="str">
        <f>IF(ISERROR(VLOOKUP('【様式1-1】男女参加申込書'!AF27,$AK$4:$AL$7,2,FALSE)),"",VLOOKUP('【様式1-1】男女参加申込書'!AF27,$AK$4:$AL$7,2,FALSE))</f>
        <v/>
      </c>
      <c r="AH20" s="127" t="str">
        <f>IF(ISBLANK('【様式1-1】男女参加申込書'!AG27),"",'【様式1-1】男女参加申込書'!AG27)</f>
        <v/>
      </c>
      <c r="AI20" s="127" t="str">
        <f>IF(ISBLANK('【様式1-1】男女参加申込書'!AH27),"",'【様式1-1】男女参加申込書'!AH27)</f>
        <v/>
      </c>
    </row>
    <row r="21" spans="1:35">
      <c r="A21" s="130">
        <f>'【様式1-1】男女参加申込書'!A28</f>
        <v>18</v>
      </c>
      <c r="B21" s="130" t="str">
        <f>IF(D21="","",'【様式1-1】男女参加申込書'!$F$3)</f>
        <v/>
      </c>
      <c r="C21" s="130" t="str">
        <f>IF(D21="","",'【様式1-1】男女参加申込書'!$F$5)</f>
        <v/>
      </c>
      <c r="D21" s="130" t="str">
        <f>IF(F21="","",'【様式1-1】男女参加申込書'!$M$4)</f>
        <v/>
      </c>
      <c r="E21" s="130" t="str">
        <f>IF(D21="","",'【様式1-1】男女参加申込書'!$M$3)</f>
        <v/>
      </c>
      <c r="F21" s="130" t="str">
        <f>IF('【様式1-1】男女参加申込書'!C28="","",'【様式1-1】男女参加申込書'!C28)</f>
        <v/>
      </c>
      <c r="G21" s="130" t="str">
        <f>'【様式1-1】男女参加申込書'!D28&amp;"　"&amp;'【様式1-1】男女参加申込書'!E28</f>
        <v>　</v>
      </c>
      <c r="H21" s="130" t="str">
        <f>'【様式1-1】男女参加申込書'!F28&amp;"　"&amp;'【様式1-1】男女参加申込書'!G28</f>
        <v>　</v>
      </c>
      <c r="I21" s="130" t="str">
        <f>RIGHT('【様式1-1】男女参加申込書'!H28,2)</f>
        <v/>
      </c>
      <c r="J21" s="130" t="str">
        <f>RIGHT('【様式1-1】男女参加申込書'!K28,1)</f>
        <v/>
      </c>
      <c r="K21" s="130" t="str">
        <f>'【様式1-1】男女参加申込書'!C28&amp;'【様式1-1】男女参加申込書'!L28</f>
        <v/>
      </c>
      <c r="L21" s="130" t="str">
        <f t="shared" si="0"/>
        <v/>
      </c>
      <c r="M21" s="130" t="str">
        <f>IF('【様式1-1】男女参加申込書'!M28="","",'【様式1-1】男女参加申込書'!M28)</f>
        <v/>
      </c>
      <c r="N21" s="130" t="str">
        <f>'【様式1-1】男女参加申込書'!C28&amp;'【様式1-1】男女参加申込書'!Y28</f>
        <v/>
      </c>
      <c r="O21" s="130" t="str">
        <f t="shared" si="1"/>
        <v/>
      </c>
      <c r="P21" s="130" t="str">
        <f>IF('【様式1-1】男女参加申込書'!Z28="","",'【様式1-1】男女参加申込書'!Z28)</f>
        <v/>
      </c>
      <c r="Q21" s="130" t="str">
        <f>IF('【様式1-1】男女参加申込書'!AL28="","",'【様式1-1】男女参加申込書'!AL28)</f>
        <v/>
      </c>
      <c r="R21" s="132" t="str">
        <f>IF(B21="","",'【様式1-1】男女参加申込書'!$AG$4)</f>
        <v/>
      </c>
      <c r="S21" s="129"/>
      <c r="T21" s="127" t="str">
        <f>IF('【様式1-1】男女参加申込書'!N28="","",'【様式1-1】男女参加申込書'!N28)</f>
        <v/>
      </c>
      <c r="U21" s="127" t="str">
        <f>IF('【様式1-1】男女参加申込書'!O28="","",'【様式1-1】男女参加申込書'!O28)</f>
        <v/>
      </c>
      <c r="V21" s="127" t="str">
        <f>IF(ISERROR(VLOOKUP(IF(U21="","",'【様式1-1】男女参加申込書'!P28),$AK$4:$AL$7,2,FALSE)),"",VLOOKUP(IF(U21="","",'【様式1-1】男女参加申込書'!P28),$AK$4:$AL$7,2,FALSE))</f>
        <v/>
      </c>
      <c r="W21" s="127" t="str">
        <f>IF(ISBLANK('【様式1-1】男女参加申込書'!Q28),"",'【様式1-1】男女参加申込書'!Q28)</f>
        <v/>
      </c>
      <c r="X21" s="127" t="str">
        <f>IF(ISBLANK('【様式1-1】男女参加申込書'!R28),"",'【様式1-1】男女参加申込書'!R28)</f>
        <v/>
      </c>
      <c r="Y21" s="127" t="str">
        <f>IF(ISERROR(VLOOKUP('【様式1-1】男女参加申込書'!S28,$AK$4:$AL$7,2,FALSE)),"",VLOOKUP('【様式1-1】男女参加申込書'!S28,$AK$4:$AL$7,2,FALSE))</f>
        <v/>
      </c>
      <c r="Z21" s="127" t="str">
        <f>IF(ISBLANK('【様式1-1】男女参加申込書'!T28),"",'【様式1-1】男女参加申込書'!T28)</f>
        <v/>
      </c>
      <c r="AA21" s="127" t="str">
        <f>IF(ISBLANK('【様式1-1】男女参加申込書'!U28),"",'【様式1-1】男女参加申込書'!U28)</f>
        <v/>
      </c>
      <c r="AB21" s="126" t="str">
        <f>IF('【様式1-1】男女参加申込書'!AA28="","",'【様式1-1】男女参加申込書'!AA28)</f>
        <v/>
      </c>
      <c r="AC21" s="126" t="str">
        <f>IF('【様式1-1】男女参加申込書'!AB28="","",'【様式1-1】男女参加申込書'!AB28)</f>
        <v/>
      </c>
      <c r="AD21" s="127" t="str">
        <f>IF(ISERROR(VLOOKUP(IF(AC21="","",'【様式1-1】男女参加申込書'!AC28),$AK$4:$AL$7,2,FALSE)),"",VLOOKUP(IF(AC21="","",'【様式1-1】男女参加申込書'!AC28),$AK$4:$AL$7,2,FALSE))</f>
        <v/>
      </c>
      <c r="AE21" s="127" t="str">
        <f>IF(ISBLANK('【様式1-1】男女参加申込書'!AD28),"",'【様式1-1】男女参加申込書'!AD28)</f>
        <v/>
      </c>
      <c r="AF21" s="127" t="str">
        <f>IF(ISBLANK('【様式1-1】男女参加申込書'!AE28),"",'【様式1-1】男女参加申込書'!AE28)</f>
        <v/>
      </c>
      <c r="AG21" s="127" t="str">
        <f>IF(ISERROR(VLOOKUP('【様式1-1】男女参加申込書'!AF28,$AK$4:$AL$7,2,FALSE)),"",VLOOKUP('【様式1-1】男女参加申込書'!AF28,$AK$4:$AL$7,2,FALSE))</f>
        <v/>
      </c>
      <c r="AH21" s="127" t="str">
        <f>IF(ISBLANK('【様式1-1】男女参加申込書'!AG28),"",'【様式1-1】男女参加申込書'!AG28)</f>
        <v/>
      </c>
      <c r="AI21" s="127" t="str">
        <f>IF(ISBLANK('【様式1-1】男女参加申込書'!AH28),"",'【様式1-1】男女参加申込書'!AH28)</f>
        <v/>
      </c>
    </row>
    <row r="22" spans="1:35">
      <c r="A22" s="130">
        <f>'【様式1-1】男女参加申込書'!A29</f>
        <v>19</v>
      </c>
      <c r="B22" s="130" t="str">
        <f>IF(D22="","",'【様式1-1】男女参加申込書'!$F$3)</f>
        <v/>
      </c>
      <c r="C22" s="130" t="str">
        <f>IF(D22="","",'【様式1-1】男女参加申込書'!$F$5)</f>
        <v/>
      </c>
      <c r="D22" s="130" t="str">
        <f>IF(F22="","",'【様式1-1】男女参加申込書'!$M$4)</f>
        <v/>
      </c>
      <c r="E22" s="130" t="str">
        <f>IF(D22="","",'【様式1-1】男女参加申込書'!$M$3)</f>
        <v/>
      </c>
      <c r="F22" s="130" t="str">
        <f>IF('【様式1-1】男女参加申込書'!C29="","",'【様式1-1】男女参加申込書'!C29)</f>
        <v/>
      </c>
      <c r="G22" s="130" t="str">
        <f>'【様式1-1】男女参加申込書'!D29&amp;"　"&amp;'【様式1-1】男女参加申込書'!E29</f>
        <v>　</v>
      </c>
      <c r="H22" s="130" t="str">
        <f>'【様式1-1】男女参加申込書'!F29&amp;"　"&amp;'【様式1-1】男女参加申込書'!G29</f>
        <v>　</v>
      </c>
      <c r="I22" s="130" t="str">
        <f>RIGHT('【様式1-1】男女参加申込書'!H29,2)</f>
        <v/>
      </c>
      <c r="J22" s="130" t="str">
        <f>RIGHT('【様式1-1】男女参加申込書'!K29,1)</f>
        <v/>
      </c>
      <c r="K22" s="130" t="str">
        <f>'【様式1-1】男女参加申込書'!C29&amp;'【様式1-1】男女参加申込書'!L29</f>
        <v/>
      </c>
      <c r="L22" s="130" t="str">
        <f t="shared" si="0"/>
        <v/>
      </c>
      <c r="M22" s="130" t="str">
        <f>IF('【様式1-1】男女参加申込書'!M29="","",'【様式1-1】男女参加申込書'!M29)</f>
        <v/>
      </c>
      <c r="N22" s="130" t="str">
        <f>'【様式1-1】男女参加申込書'!C29&amp;'【様式1-1】男女参加申込書'!Y29</f>
        <v/>
      </c>
      <c r="O22" s="130" t="str">
        <f t="shared" si="1"/>
        <v/>
      </c>
      <c r="P22" s="130" t="str">
        <f>IF('【様式1-1】男女参加申込書'!Z29="","",'【様式1-1】男女参加申込書'!Z29)</f>
        <v/>
      </c>
      <c r="Q22" s="130" t="str">
        <f>IF('【様式1-1】男女参加申込書'!AL29="","",'【様式1-1】男女参加申込書'!AL29)</f>
        <v/>
      </c>
      <c r="R22" s="132" t="str">
        <f>IF(B22="","",'【様式1-1】男女参加申込書'!$AG$4)</f>
        <v/>
      </c>
      <c r="S22" s="129"/>
      <c r="T22" s="127" t="str">
        <f>IF('【様式1-1】男女参加申込書'!N29="","",'【様式1-1】男女参加申込書'!N29)</f>
        <v/>
      </c>
      <c r="U22" s="127" t="str">
        <f>IF('【様式1-1】男女参加申込書'!O29="","",'【様式1-1】男女参加申込書'!O29)</f>
        <v/>
      </c>
      <c r="V22" s="127" t="str">
        <f>IF(ISERROR(VLOOKUP(IF(U22="","",'【様式1-1】男女参加申込書'!P29),$AK$4:$AL$7,2,FALSE)),"",VLOOKUP(IF(U22="","",'【様式1-1】男女参加申込書'!P29),$AK$4:$AL$7,2,FALSE))</f>
        <v/>
      </c>
      <c r="W22" s="127" t="str">
        <f>IF(ISBLANK('【様式1-1】男女参加申込書'!Q29),"",'【様式1-1】男女参加申込書'!Q29)</f>
        <v/>
      </c>
      <c r="X22" s="127" t="str">
        <f>IF(ISBLANK('【様式1-1】男女参加申込書'!R29),"",'【様式1-1】男女参加申込書'!R29)</f>
        <v/>
      </c>
      <c r="Y22" s="127" t="str">
        <f>IF(ISERROR(VLOOKUP('【様式1-1】男女参加申込書'!S29,$AK$4:$AL$7,2,FALSE)),"",VLOOKUP('【様式1-1】男女参加申込書'!S29,$AK$4:$AL$7,2,FALSE))</f>
        <v/>
      </c>
      <c r="Z22" s="127" t="str">
        <f>IF(ISBLANK('【様式1-1】男女参加申込書'!T29),"",'【様式1-1】男女参加申込書'!T29)</f>
        <v/>
      </c>
      <c r="AA22" s="127" t="str">
        <f>IF(ISBLANK('【様式1-1】男女参加申込書'!U29),"",'【様式1-1】男女参加申込書'!U29)</f>
        <v/>
      </c>
      <c r="AB22" s="126" t="str">
        <f>IF('【様式1-1】男女参加申込書'!AA29="","",'【様式1-1】男女参加申込書'!AA29)</f>
        <v/>
      </c>
      <c r="AC22" s="126" t="str">
        <f>IF('【様式1-1】男女参加申込書'!AB29="","",'【様式1-1】男女参加申込書'!AB29)</f>
        <v/>
      </c>
      <c r="AD22" s="127" t="str">
        <f>IF(ISERROR(VLOOKUP(IF(AC22="","",'【様式1-1】男女参加申込書'!AC29),$AK$4:$AL$7,2,FALSE)),"",VLOOKUP(IF(AC22="","",'【様式1-1】男女参加申込書'!AC29),$AK$4:$AL$7,2,FALSE))</f>
        <v/>
      </c>
      <c r="AE22" s="127" t="str">
        <f>IF(ISBLANK('【様式1-1】男女参加申込書'!AD29),"",'【様式1-1】男女参加申込書'!AD29)</f>
        <v/>
      </c>
      <c r="AF22" s="127" t="str">
        <f>IF(ISBLANK('【様式1-1】男女参加申込書'!AE29),"",'【様式1-1】男女参加申込書'!AE29)</f>
        <v/>
      </c>
      <c r="AG22" s="127" t="str">
        <f>IF(ISERROR(VLOOKUP('【様式1-1】男女参加申込書'!AF29,$AK$4:$AL$7,2,FALSE)),"",VLOOKUP('【様式1-1】男女参加申込書'!AF29,$AK$4:$AL$7,2,FALSE))</f>
        <v/>
      </c>
      <c r="AH22" s="127" t="str">
        <f>IF(ISBLANK('【様式1-1】男女参加申込書'!AG29),"",'【様式1-1】男女参加申込書'!AG29)</f>
        <v/>
      </c>
      <c r="AI22" s="127" t="str">
        <f>IF(ISBLANK('【様式1-1】男女参加申込書'!AH29),"",'【様式1-1】男女参加申込書'!AH29)</f>
        <v/>
      </c>
    </row>
    <row r="23" spans="1:35">
      <c r="A23" s="130">
        <f>'【様式1-1】男女参加申込書'!A30</f>
        <v>20</v>
      </c>
      <c r="B23" s="130" t="str">
        <f>IF(D23="","",'【様式1-1】男女参加申込書'!$F$3)</f>
        <v/>
      </c>
      <c r="C23" s="130" t="str">
        <f>IF(D23="","",'【様式1-1】男女参加申込書'!$F$5)</f>
        <v/>
      </c>
      <c r="D23" s="130" t="str">
        <f>IF(F23="","",'【様式1-1】男女参加申込書'!$M$4)</f>
        <v/>
      </c>
      <c r="E23" s="130" t="str">
        <f>IF(D23="","",'【様式1-1】男女参加申込書'!$M$3)</f>
        <v/>
      </c>
      <c r="F23" s="130" t="str">
        <f>IF('【様式1-1】男女参加申込書'!C30="","",'【様式1-1】男女参加申込書'!C30)</f>
        <v/>
      </c>
      <c r="G23" s="130" t="str">
        <f>'【様式1-1】男女参加申込書'!D30&amp;"　"&amp;'【様式1-1】男女参加申込書'!E30</f>
        <v>　</v>
      </c>
      <c r="H23" s="130" t="str">
        <f>'【様式1-1】男女参加申込書'!F30&amp;"　"&amp;'【様式1-1】男女参加申込書'!G30</f>
        <v>　</v>
      </c>
      <c r="I23" s="130" t="str">
        <f>RIGHT('【様式1-1】男女参加申込書'!H30,2)</f>
        <v/>
      </c>
      <c r="J23" s="130" t="str">
        <f>RIGHT('【様式1-1】男女参加申込書'!K30,1)</f>
        <v/>
      </c>
      <c r="K23" s="130" t="str">
        <f>'【様式1-1】男女参加申込書'!C30&amp;'【様式1-1】男女参加申込書'!L30</f>
        <v/>
      </c>
      <c r="L23" s="130" t="str">
        <f t="shared" si="0"/>
        <v/>
      </c>
      <c r="M23" s="130" t="str">
        <f>IF('【様式1-1】男女参加申込書'!M30="","",'【様式1-1】男女参加申込書'!M30)</f>
        <v/>
      </c>
      <c r="N23" s="130" t="str">
        <f>'【様式1-1】男女参加申込書'!C30&amp;'【様式1-1】男女参加申込書'!Y30</f>
        <v/>
      </c>
      <c r="O23" s="130" t="str">
        <f t="shared" si="1"/>
        <v/>
      </c>
      <c r="P23" s="130" t="str">
        <f>IF('【様式1-1】男女参加申込書'!Z30="","",'【様式1-1】男女参加申込書'!Z30)</f>
        <v/>
      </c>
      <c r="Q23" s="130" t="str">
        <f>IF('【様式1-1】男女参加申込書'!AL30="","",'【様式1-1】男女参加申込書'!AL30)</f>
        <v/>
      </c>
      <c r="R23" s="132" t="str">
        <f>IF(B23="","",'【様式1-1】男女参加申込書'!$AG$4)</f>
        <v/>
      </c>
      <c r="S23" s="129"/>
      <c r="T23" s="127" t="str">
        <f>IF('【様式1-1】男女参加申込書'!N30="","",'【様式1-1】男女参加申込書'!N30)</f>
        <v/>
      </c>
      <c r="U23" s="127" t="str">
        <f>IF('【様式1-1】男女参加申込書'!O30="","",'【様式1-1】男女参加申込書'!O30)</f>
        <v/>
      </c>
      <c r="V23" s="127" t="str">
        <f>IF(ISERROR(VLOOKUP(IF(U23="","",'【様式1-1】男女参加申込書'!P30),$AK$4:$AL$7,2,FALSE)),"",VLOOKUP(IF(U23="","",'【様式1-1】男女参加申込書'!P30),$AK$4:$AL$7,2,FALSE))</f>
        <v/>
      </c>
      <c r="W23" s="127" t="str">
        <f>IF(ISBLANK('【様式1-1】男女参加申込書'!Q30),"",'【様式1-1】男女参加申込書'!Q30)</f>
        <v/>
      </c>
      <c r="X23" s="127" t="str">
        <f>IF(ISBLANK('【様式1-1】男女参加申込書'!R30),"",'【様式1-1】男女参加申込書'!R30)</f>
        <v/>
      </c>
      <c r="Y23" s="127" t="str">
        <f>IF(ISERROR(VLOOKUP('【様式1-1】男女参加申込書'!S30,$AK$4:$AL$7,2,FALSE)),"",VLOOKUP('【様式1-1】男女参加申込書'!S30,$AK$4:$AL$7,2,FALSE))</f>
        <v/>
      </c>
      <c r="Z23" s="127" t="str">
        <f>IF(ISBLANK('【様式1-1】男女参加申込書'!T30),"",'【様式1-1】男女参加申込書'!T30)</f>
        <v/>
      </c>
      <c r="AA23" s="127" t="str">
        <f>IF(ISBLANK('【様式1-1】男女参加申込書'!U30),"",'【様式1-1】男女参加申込書'!U30)</f>
        <v/>
      </c>
      <c r="AB23" s="126" t="str">
        <f>IF('【様式1-1】男女参加申込書'!AA30="","",'【様式1-1】男女参加申込書'!AA30)</f>
        <v/>
      </c>
      <c r="AC23" s="126" t="str">
        <f>IF('【様式1-1】男女参加申込書'!AB30="","",'【様式1-1】男女参加申込書'!AB30)</f>
        <v/>
      </c>
      <c r="AD23" s="127" t="str">
        <f>IF(ISERROR(VLOOKUP(IF(AC23="","",'【様式1-1】男女参加申込書'!AC30),$AK$4:$AL$7,2,FALSE)),"",VLOOKUP(IF(AC23="","",'【様式1-1】男女参加申込書'!AC30),$AK$4:$AL$7,2,FALSE))</f>
        <v/>
      </c>
      <c r="AE23" s="127" t="str">
        <f>IF(ISBLANK('【様式1-1】男女参加申込書'!AD30),"",'【様式1-1】男女参加申込書'!AD30)</f>
        <v/>
      </c>
      <c r="AF23" s="127" t="str">
        <f>IF(ISBLANK('【様式1-1】男女参加申込書'!AE30),"",'【様式1-1】男女参加申込書'!AE30)</f>
        <v/>
      </c>
      <c r="AG23" s="127" t="str">
        <f>IF(ISERROR(VLOOKUP('【様式1-1】男女参加申込書'!AF30,$AK$4:$AL$7,2,FALSE)),"",VLOOKUP('【様式1-1】男女参加申込書'!AF30,$AK$4:$AL$7,2,FALSE))</f>
        <v/>
      </c>
      <c r="AH23" s="127" t="str">
        <f>IF(ISBLANK('【様式1-1】男女参加申込書'!AG30),"",'【様式1-1】男女参加申込書'!AG30)</f>
        <v/>
      </c>
      <c r="AI23" s="127" t="str">
        <f>IF(ISBLANK('【様式1-1】男女参加申込書'!AH30),"",'【様式1-1】男女参加申込書'!AH30)</f>
        <v/>
      </c>
    </row>
  </sheetData>
  <mergeCells count="3">
    <mergeCell ref="T3:AA3"/>
    <mergeCell ref="AB3:AI3"/>
    <mergeCell ref="A1:C1"/>
  </mergeCells>
  <phoneticPr fontId="2"/>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注意事項</vt:lpstr>
      <vt:lpstr>【様式1-1】男女参加申込書</vt:lpstr>
      <vt:lpstr>【様式1-2】男女四種個票</vt:lpstr>
      <vt:lpstr>【様式2】プロ等申込書</vt:lpstr>
      <vt:lpstr> 【様式3】専門委員長シート【様式4】へ貼り付けて下さい</vt:lpstr>
      <vt:lpstr>'【様式1-1】男女参加申込書'!Print_Area</vt:lpstr>
      <vt:lpstr>'【様式1-2】男女四種個票'!Print_Area</vt:lpstr>
      <vt:lpstr>【様式2】プロ等申込書!Print_Area</vt:lpstr>
      <vt:lpstr>女</vt:lpstr>
      <vt:lpstr>男</vt:lpstr>
    </vt:vector>
  </TitlesOfParts>
  <Company>ALL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　村　裕　美</dc:creator>
  <cp:lastModifiedBy>NANS21</cp:lastModifiedBy>
  <cp:lastPrinted>2015-08-10T08:12:48Z</cp:lastPrinted>
  <dcterms:created xsi:type="dcterms:W3CDTF">2006-10-26T13:36:54Z</dcterms:created>
  <dcterms:modified xsi:type="dcterms:W3CDTF">2015-08-24T11:20:59Z</dcterms:modified>
</cp:coreProperties>
</file>