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50" activeTab="0"/>
  </bookViews>
  <sheets>
    <sheet name="男子申込書" sheetId="1" r:id="rId1"/>
    <sheet name="女子申込書" sheetId="2" r:id="rId2"/>
    <sheet name="別紙４i引率外審判" sheetId="3" r:id="rId3"/>
    <sheet name="別紙５バス" sheetId="4" r:id="rId4"/>
    <sheet name="別紙6プロ等申込書" sheetId="5" r:id="rId5"/>
    <sheet name="集約" sheetId="6" r:id="rId6"/>
  </sheets>
  <definedNames>
    <definedName name="__1">'女子申込書'!$M$59:$M$63</definedName>
    <definedName name="__2">'女子申込書'!$M$52:$M$58</definedName>
    <definedName name="__3">'女子申込書'!$M$44:$M$51</definedName>
    <definedName name="_1">'男子申込書'!$M$59:$M$63</definedName>
    <definedName name="_2">'男子申込書'!$M$52:$M$58</definedName>
    <definedName name="_3">'男子申込書'!$M$44:$M$51</definedName>
    <definedName name="_xlnm.Print_Area" localSheetId="1">'女子申込書'!$A$1:$Q$41</definedName>
    <definedName name="_xlnm.Print_Area" localSheetId="0">'男子申込書'!$A$1:$Q$41</definedName>
    <definedName name="_xlnm.Print_Area" localSheetId="2">'別紙４i引率外審判'!$A$1:$L$32</definedName>
  </definedNames>
  <calcPr fullCalcOnLoad="1"/>
</workbook>
</file>

<file path=xl/sharedStrings.xml><?xml version="1.0" encoding="utf-8"?>
<sst xmlns="http://schemas.openxmlformats.org/spreadsheetml/2006/main" count="396" uniqueCount="191">
  <si>
    <t>出場種目１</t>
  </si>
  <si>
    <t>出場種目２</t>
  </si>
  <si>
    <t>種　目</t>
  </si>
  <si>
    <t>参加料</t>
  </si>
  <si>
    <t>人数</t>
  </si>
  <si>
    <t>１種目</t>
  </si>
  <si>
    <t>２種目</t>
  </si>
  <si>
    <t>例</t>
  </si>
  <si>
    <t>陸協名</t>
  </si>
  <si>
    <t>緊急連絡先</t>
  </si>
  <si>
    <t>氏　名</t>
  </si>
  <si>
    <t>学年</t>
  </si>
  <si>
    <t>No.</t>
  </si>
  <si>
    <t>性別</t>
  </si>
  <si>
    <t>フリガナ</t>
  </si>
  <si>
    <t>ナンバー
カード</t>
  </si>
  <si>
    <t>種目</t>
  </si>
  <si>
    <t>小樽後志</t>
  </si>
  <si>
    <t>札幌</t>
  </si>
  <si>
    <t>道央</t>
  </si>
  <si>
    <t>苫小牧</t>
  </si>
  <si>
    <t>室蘭地方</t>
  </si>
  <si>
    <t>道南</t>
  </si>
  <si>
    <t>道北</t>
  </si>
  <si>
    <t>オホーツク</t>
  </si>
  <si>
    <t>釧路地方</t>
  </si>
  <si>
    <t>十勝</t>
  </si>
  <si>
    <t>空知</t>
  </si>
  <si>
    <t>コード１</t>
  </si>
  <si>
    <t>コード２</t>
  </si>
  <si>
    <t>中学校</t>
  </si>
  <si>
    <t>学校名</t>
  </si>
  <si>
    <t>学校住所</t>
  </si>
  <si>
    <t>学校電話</t>
  </si>
  <si>
    <t>陸協</t>
  </si>
  <si>
    <t>最高記録</t>
  </si>
  <si>
    <t>最高記録</t>
  </si>
  <si>
    <t>男　子</t>
  </si>
  <si>
    <t>A砲丸投</t>
  </si>
  <si>
    <t>A100m</t>
  </si>
  <si>
    <r>
      <t>A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00m</t>
    </r>
  </si>
  <si>
    <r>
      <t>A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00m</t>
    </r>
  </si>
  <si>
    <t>A走高跳</t>
  </si>
  <si>
    <t>B100m</t>
  </si>
  <si>
    <t>B1500m</t>
  </si>
  <si>
    <t>B走幅跳</t>
  </si>
  <si>
    <t>B砲丸投</t>
  </si>
  <si>
    <t>C100m</t>
  </si>
  <si>
    <r>
      <t>C1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00m</t>
    </r>
  </si>
  <si>
    <t>C走幅跳</t>
  </si>
  <si>
    <t>生年</t>
  </si>
  <si>
    <t>フリガナ</t>
  </si>
  <si>
    <r>
      <t xml:space="preserve">● </t>
    </r>
    <r>
      <rPr>
        <sz val="12"/>
        <rFont val="ＭＳ Ｐゴシック"/>
        <family val="3"/>
      </rPr>
      <t>参加料計算</t>
    </r>
  </si>
  <si>
    <t>計</t>
  </si>
  <si>
    <t>小計</t>
  </si>
  <si>
    <t>合計</t>
  </si>
  <si>
    <t>記録</t>
  </si>
  <si>
    <t>●審判協力</t>
  </si>
  <si>
    <t>資格</t>
  </si>
  <si>
    <t>希望役職</t>
  </si>
  <si>
    <r>
      <t>A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00m</t>
    </r>
  </si>
  <si>
    <r>
      <t>A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00m</t>
    </r>
  </si>
  <si>
    <t>女　子</t>
  </si>
  <si>
    <r>
      <t xml:space="preserve">氏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名</t>
    </r>
  </si>
  <si>
    <t>区分－種目</t>
  </si>
  <si>
    <t>別紙３</t>
  </si>
  <si>
    <t>男子</t>
  </si>
  <si>
    <t>女子</t>
  </si>
  <si>
    <t>陸協名</t>
  </si>
  <si>
    <t>監督名</t>
  </si>
  <si>
    <t>申込責任者
監督氏名</t>
  </si>
  <si>
    <r>
      <t>C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00m</t>
    </r>
  </si>
  <si>
    <t>B100mH</t>
  </si>
  <si>
    <t>B110mH</t>
  </si>
  <si>
    <t>円盤投</t>
  </si>
  <si>
    <t>ｼﾞｬﾍﾞﾘｯｸｽﾛｰ</t>
  </si>
  <si>
    <t>駐車券
有無</t>
  </si>
  <si>
    <t>必要</t>
  </si>
  <si>
    <t>不要</t>
  </si>
  <si>
    <t>A110mJH</t>
  </si>
  <si>
    <t>A100mYH</t>
  </si>
  <si>
    <t>上位所属</t>
  </si>
  <si>
    <t>氏名</t>
  </si>
  <si>
    <t>所属</t>
  </si>
  <si>
    <t>学年</t>
  </si>
  <si>
    <t>陸連
登録番号</t>
  </si>
  <si>
    <t>ナンバーカード</t>
  </si>
  <si>
    <t>プログラム・ランキング申込書</t>
  </si>
  <si>
    <t>地区中体連名</t>
  </si>
  <si>
    <t>市町村名</t>
  </si>
  <si>
    <t>所　　　属　　　名</t>
  </si>
  <si>
    <t>プログラム購入部数　</t>
  </si>
  <si>
    <t>１０００円</t>
  </si>
  <si>
    <t>部</t>
  </si>
  <si>
    <t>円</t>
  </si>
  <si>
    <t>ランキング表部数　　</t>
  </si>
  <si>
    <t>　５００円</t>
  </si>
  <si>
    <t>合　　計　　金　　額</t>
  </si>
  <si>
    <t>※　大会会場受付でお支払いください。</t>
  </si>
  <si>
    <t>代表者及び送付先</t>
  </si>
  <si>
    <t>代表者氏名</t>
  </si>
  <si>
    <t>代表者住所</t>
  </si>
  <si>
    <t>（送付先）</t>
  </si>
  <si>
    <t>代表者電話</t>
  </si>
  <si>
    <t>○　プログラムは、参加選手分のみ各学校にお配りしますが、監督分は入りません。</t>
  </si>
  <si>
    <t>○　ランキング表は参加選手・監督とも別購入となります。</t>
  </si>
  <si>
    <t>○　大会当日の販売もあります。</t>
  </si>
  <si>
    <t>○　申込書は各学校で必ず控えをおとりください。</t>
  </si>
  <si>
    <t>事前申込み期日　</t>
  </si>
  <si>
    <t>参加人数</t>
  </si>
  <si>
    <t>男子合計</t>
  </si>
  <si>
    <t>女子合計</t>
  </si>
  <si>
    <t>ナンバーカード</t>
  </si>
  <si>
    <t>使用ナンバー</t>
  </si>
  <si>
    <t>男子始</t>
  </si>
  <si>
    <t>男子終</t>
  </si>
  <si>
    <t>女子始</t>
  </si>
  <si>
    <t>女子終</t>
  </si>
  <si>
    <t>オホーツク</t>
  </si>
  <si>
    <t>男子枚数</t>
  </si>
  <si>
    <t>女子枚数</t>
  </si>
  <si>
    <t>男子
1種目</t>
  </si>
  <si>
    <t>男子
2種目</t>
  </si>
  <si>
    <t>女子
1種目</t>
  </si>
  <si>
    <t>女子
2種目</t>
  </si>
  <si>
    <t>陸協
コード</t>
  </si>
  <si>
    <t>追加</t>
  </si>
  <si>
    <t>プログラム</t>
  </si>
  <si>
    <t>ランキング</t>
  </si>
  <si>
    <t>納入金</t>
  </si>
  <si>
    <t>最高
記録</t>
  </si>
  <si>
    <t>最高
記録</t>
  </si>
  <si>
    <t>第１６回北海道ジュニア陸上競技選手権大会参加申込書</t>
  </si>
  <si>
    <t>風</t>
  </si>
  <si>
    <t>第１６回北海道ジュニア陸上競技選手権大会</t>
  </si>
  <si>
    <t>第１６回北海道ジュニア陸上競技選手権大会　集約用</t>
  </si>
  <si>
    <t>●第４５回ジュニアオリンピック陸上競技大会の標準記録突破選手</t>
  </si>
  <si>
    <t>小樽</t>
  </si>
  <si>
    <t>小樽</t>
  </si>
  <si>
    <t>花子</t>
  </si>
  <si>
    <t>ﾊﾅｺ</t>
  </si>
  <si>
    <t>ｵﾀﾙ</t>
  </si>
  <si>
    <r>
      <t>ｵﾀﾙ</t>
    </r>
  </si>
  <si>
    <t>風</t>
  </si>
  <si>
    <t>団体</t>
  </si>
  <si>
    <t>団体Ｎｏ</t>
  </si>
  <si>
    <t>団体
No</t>
  </si>
  <si>
    <t>※学年を入力しないと、種目の選択ができません。</t>
  </si>
  <si>
    <r>
      <t>0</t>
    </r>
    <r>
      <rPr>
        <sz val="11"/>
        <rFont val="ＭＳ Ｐゴシック"/>
        <family val="3"/>
      </rPr>
      <t>0</t>
    </r>
  </si>
  <si>
    <t>00</t>
  </si>
  <si>
    <t>一郎</t>
  </si>
  <si>
    <t>Ａ砲丸投</t>
  </si>
  <si>
    <t>4.58.65(1500ｍ)</t>
  </si>
  <si>
    <t>B100m</t>
  </si>
  <si>
    <t>Ａ3000m</t>
  </si>
  <si>
    <t>ｲﾁﾛｳ</t>
  </si>
  <si>
    <t>平成26(2014)年８月11日（月）</t>
  </si>
  <si>
    <t>8.81(5kg)</t>
  </si>
  <si>
    <t>9.61(2.721kg)</t>
  </si>
  <si>
    <t>第16回北海道ジュニア陸上競技選手権大会　派遣審判員報告用紙</t>
  </si>
  <si>
    <t>　※宿泊斡旋はいたしません。各自でお願いいたします。</t>
  </si>
  <si>
    <t>審判服の着用をお願いいたします。</t>
  </si>
  <si>
    <t>　※個人の車で来る場合、駐車券に○もしくは、駐車券と記入をお願いします。</t>
  </si>
  <si>
    <t>ＰＣで入力の場合は必要・不要と記入していただいても結構です。</t>
  </si>
  <si>
    <t>ふりがな
審判員氏名</t>
  </si>
  <si>
    <t>所属先・勤務先名</t>
  </si>
  <si>
    <t>郵便番号</t>
  </si>
  <si>
    <t>駐車券送付先</t>
  </si>
  <si>
    <t>審判資格</t>
  </si>
  <si>
    <t>役職希望</t>
  </si>
  <si>
    <t>駐車券</t>
  </si>
  <si>
    <t>委嘱状</t>
  </si>
  <si>
    <t>第１希望</t>
  </si>
  <si>
    <t>第２希望</t>
  </si>
  <si>
    <t>一任</t>
  </si>
  <si>
    <t>　S　A　B 無　</t>
  </si>
  <si>
    <t>必要・不要</t>
  </si>
  <si>
    <t>委嘱状送付先</t>
  </si>
  <si>
    <t>審判服の着用をお願いします。</t>
  </si>
  <si>
    <t>別紙5</t>
  </si>
  <si>
    <t xml:space="preserve">                  大型バス駐車申し込み</t>
  </si>
  <si>
    <t>陸協名　　　　　　　　　　　　　</t>
  </si>
  <si>
    <t xml:space="preserve">申し込み団体名　　　　　　　　　　　　　　　　　　   </t>
  </si>
  <si>
    <t>申し込み責任者　　　　　　　　　　　　　　　　　　</t>
  </si>
  <si>
    <t>申込者緊急連絡先（携帯）</t>
  </si>
  <si>
    <t>　駐車券送付先　　　　　　　　　</t>
  </si>
  <si>
    <t>郵便番号</t>
  </si>
  <si>
    <t>住所</t>
  </si>
  <si>
    <t xml:space="preserve">バス種類（大型・中型等）　                      </t>
  </si>
  <si>
    <t>到着予定時間</t>
  </si>
  <si>
    <t>連絡事項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</si>
</sst>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ゴシック"/>
      <family val="3"/>
    </font>
    <font>
      <b/>
      <sz val="9"/>
      <color indexed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48"/>
      <name val="ＭＳ Ｐゴシック"/>
      <family val="3"/>
    </font>
    <font>
      <b/>
      <sz val="14"/>
      <name val="ＭＳ Ｐ明朝"/>
      <family val="1"/>
    </font>
    <font>
      <sz val="10"/>
      <color indexed="8"/>
      <name val="ＭＳ ゴシック"/>
      <family val="3"/>
    </font>
    <font>
      <sz val="10"/>
      <color indexed="48"/>
      <name val="ＭＳ 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8"/>
      <name val="ＭＳ Ｐ明朝"/>
      <family val="1"/>
    </font>
    <font>
      <b/>
      <sz val="11"/>
      <name val="ＭＳ 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ゴシック"/>
      <family val="3"/>
    </font>
    <font>
      <sz val="9"/>
      <name val="MS UI Gothic"/>
      <family val="3"/>
    </font>
    <font>
      <b/>
      <sz val="11"/>
      <color indexed="53"/>
      <name val="ＭＳ Ｐゴシック"/>
      <family val="3"/>
    </font>
    <font>
      <sz val="11"/>
      <color indexed="48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>
        <color indexed="63"/>
      </right>
      <top style="medium"/>
      <bottom style="thin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dotted"/>
      <right style="thin"/>
      <top style="medium"/>
      <bottom style="thin"/>
    </border>
    <border>
      <left style="dotted"/>
      <right style="thin"/>
      <top/>
      <bottom style="thin"/>
    </border>
    <border>
      <left style="dotted"/>
      <right style="thin"/>
      <top/>
      <bottom style="medium"/>
    </border>
    <border>
      <left style="thin"/>
      <right style="dotted"/>
      <top style="medium"/>
      <bottom style="thin"/>
    </border>
    <border>
      <left style="thin"/>
      <right style="dotted"/>
      <top/>
      <bottom style="thin"/>
    </border>
    <border>
      <left style="thin"/>
      <right style="dotted"/>
      <top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thin"/>
      <top style="medium"/>
      <bottom/>
    </border>
    <border>
      <left style="dotted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176" fontId="0" fillId="0" borderId="0" xfId="69" applyNumberFormat="1" applyProtection="1">
      <alignment/>
      <protection/>
    </xf>
    <xf numFmtId="49" fontId="0" fillId="0" borderId="0" xfId="69" applyNumberFormat="1" applyProtection="1">
      <alignment/>
      <protection/>
    </xf>
    <xf numFmtId="49" fontId="0" fillId="0" borderId="0" xfId="69" applyNumberFormat="1" applyBorder="1" applyProtection="1">
      <alignment/>
      <protection/>
    </xf>
    <xf numFmtId="0" fontId="0" fillId="0" borderId="10" xfId="69" applyBorder="1" applyAlignment="1" applyProtection="1">
      <alignment vertical="center" shrinkToFit="1"/>
      <protection locked="0"/>
    </xf>
    <xf numFmtId="0" fontId="0" fillId="0" borderId="11" xfId="69" applyBorder="1" applyAlignment="1" applyProtection="1">
      <alignment horizontal="center" vertical="center"/>
      <protection locked="0"/>
    </xf>
    <xf numFmtId="0" fontId="0" fillId="0" borderId="12" xfId="69" applyBorder="1" applyAlignment="1" applyProtection="1">
      <alignment vertical="center" shrinkToFit="1"/>
      <protection locked="0"/>
    </xf>
    <xf numFmtId="0" fontId="0" fillId="0" borderId="11" xfId="69" applyBorder="1" applyAlignment="1" applyProtection="1">
      <alignment vertical="center"/>
      <protection locked="0"/>
    </xf>
    <xf numFmtId="0" fontId="0" fillId="0" borderId="13" xfId="69" applyBorder="1" applyAlignment="1" applyProtection="1">
      <alignment vertical="center" shrinkToFit="1"/>
      <protection locked="0"/>
    </xf>
    <xf numFmtId="0" fontId="0" fillId="0" borderId="0" xfId="69" applyProtection="1">
      <alignment/>
      <protection/>
    </xf>
    <xf numFmtId="0" fontId="0" fillId="0" borderId="14" xfId="69" applyBorder="1" applyProtection="1">
      <alignment/>
      <protection/>
    </xf>
    <xf numFmtId="0" fontId="0" fillId="0" borderId="0" xfId="69" applyBorder="1" applyProtection="1">
      <alignment/>
      <protection/>
    </xf>
    <xf numFmtId="0" fontId="0" fillId="0" borderId="11" xfId="69" applyBorder="1" applyProtection="1">
      <alignment/>
      <protection/>
    </xf>
    <xf numFmtId="0" fontId="0" fillId="0" borderId="11" xfId="69" applyFont="1" applyBorder="1" applyProtection="1">
      <alignment/>
      <protection/>
    </xf>
    <xf numFmtId="0" fontId="0" fillId="0" borderId="15" xfId="69" applyBorder="1" applyAlignment="1" applyProtection="1">
      <alignment vertical="center" shrinkToFit="1"/>
      <protection locked="0"/>
    </xf>
    <xf numFmtId="0" fontId="0" fillId="0" borderId="16" xfId="69" applyBorder="1" applyAlignment="1" applyProtection="1">
      <alignment vertical="center" shrinkToFit="1"/>
      <protection locked="0"/>
    </xf>
    <xf numFmtId="0" fontId="0" fillId="0" borderId="17" xfId="69" applyBorder="1" applyAlignment="1" applyProtection="1">
      <alignment vertical="center" shrinkToFit="1"/>
      <protection locked="0"/>
    </xf>
    <xf numFmtId="0" fontId="0" fillId="0" borderId="0" xfId="69" applyFont="1" applyProtection="1">
      <alignment/>
      <protection/>
    </xf>
    <xf numFmtId="0" fontId="0" fillId="0" borderId="0" xfId="69" applyFill="1" applyProtection="1">
      <alignment/>
      <protection/>
    </xf>
    <xf numFmtId="0" fontId="0" fillId="0" borderId="0" xfId="69" applyFont="1" applyFill="1" applyBorder="1" applyProtection="1">
      <alignment/>
      <protection/>
    </xf>
    <xf numFmtId="0" fontId="0" fillId="0" borderId="0" xfId="69" applyFont="1" applyBorder="1" applyProtection="1">
      <alignment/>
      <protection/>
    </xf>
    <xf numFmtId="49" fontId="0" fillId="0" borderId="12" xfId="69" applyNumberFormat="1" applyFont="1" applyBorder="1" applyAlignment="1" applyProtection="1">
      <alignment horizontal="right" vertical="center"/>
      <protection locked="0"/>
    </xf>
    <xf numFmtId="49" fontId="0" fillId="0" borderId="18" xfId="69" applyNumberFormat="1" applyFont="1" applyBorder="1" applyAlignment="1" applyProtection="1">
      <alignment horizontal="right" vertical="center"/>
      <protection locked="0"/>
    </xf>
    <xf numFmtId="0" fontId="0" fillId="0" borderId="11" xfId="69" applyBorder="1" applyProtection="1">
      <alignment/>
      <protection locked="0"/>
    </xf>
    <xf numFmtId="0" fontId="0" fillId="0" borderId="11" xfId="69" applyBorder="1" applyAlignment="1" applyProtection="1">
      <alignment/>
      <protection locked="0"/>
    </xf>
    <xf numFmtId="0" fontId="0" fillId="0" borderId="0" xfId="69" applyAlignment="1" applyProtection="1">
      <alignment vertical="center"/>
      <protection/>
    </xf>
    <xf numFmtId="0" fontId="0" fillId="0" borderId="11" xfId="70" applyFont="1" applyBorder="1" applyProtection="1">
      <alignment/>
      <protection/>
    </xf>
    <xf numFmtId="0" fontId="0" fillId="0" borderId="0" xfId="0" applyAlignment="1">
      <alignment horizontal="center" vertical="center"/>
    </xf>
    <xf numFmtId="0" fontId="9" fillId="0" borderId="11" xfId="70" applyFont="1" applyFill="1" applyBorder="1" applyProtection="1">
      <alignment/>
      <protection/>
    </xf>
    <xf numFmtId="0" fontId="9" fillId="0" borderId="11" xfId="70" applyFont="1" applyBorder="1" applyProtection="1">
      <alignment/>
      <protection/>
    </xf>
    <xf numFmtId="0" fontId="9" fillId="0" borderId="11" xfId="69" applyFont="1" applyBorder="1" applyProtection="1">
      <alignment/>
      <protection/>
    </xf>
    <xf numFmtId="0" fontId="9" fillId="0" borderId="11" xfId="69" applyFont="1" applyFill="1" applyBorder="1" applyProtection="1">
      <alignment/>
      <protection/>
    </xf>
    <xf numFmtId="0" fontId="0" fillId="0" borderId="11" xfId="69" applyFont="1" applyBorder="1" applyProtection="1">
      <alignment/>
      <protection/>
    </xf>
    <xf numFmtId="0" fontId="0" fillId="0" borderId="11" xfId="70" applyFont="1" applyBorder="1" applyProtection="1">
      <alignment/>
      <protection/>
    </xf>
    <xf numFmtId="0" fontId="15" fillId="0" borderId="0" xfId="69" applyFont="1" applyAlignment="1" applyProtection="1">
      <alignment vertical="center" shrinkToFit="1"/>
      <protection/>
    </xf>
    <xf numFmtId="0" fontId="7" fillId="0" borderId="0" xfId="69" applyFont="1" applyProtection="1">
      <alignment/>
      <protection/>
    </xf>
    <xf numFmtId="0" fontId="7" fillId="33" borderId="10" xfId="69" applyFont="1" applyFill="1" applyBorder="1" applyAlignment="1" applyProtection="1">
      <alignment horizontal="center" vertical="center"/>
      <protection/>
    </xf>
    <xf numFmtId="0" fontId="0" fillId="0" borderId="0" xfId="69" applyBorder="1" applyAlignment="1" applyProtection="1">
      <alignment/>
      <protection/>
    </xf>
    <xf numFmtId="0" fontId="12" fillId="0" borderId="0" xfId="69" applyFont="1" applyBorder="1" applyAlignment="1" applyProtection="1">
      <alignment horizontal="right" vertical="center" shrinkToFit="1"/>
      <protection/>
    </xf>
    <xf numFmtId="0" fontId="7" fillId="0" borderId="0" xfId="69" applyFont="1" applyAlignment="1" applyProtection="1">
      <alignment horizontal="right" vertical="center"/>
      <protection/>
    </xf>
    <xf numFmtId="0" fontId="7" fillId="0" borderId="0" xfId="69" applyFont="1" applyBorder="1" applyAlignment="1" applyProtection="1">
      <alignment vertical="center"/>
      <protection/>
    </xf>
    <xf numFmtId="0" fontId="7" fillId="0" borderId="0" xfId="69" applyFont="1" applyAlignment="1" applyProtection="1">
      <alignment horizontal="right" shrinkToFit="1"/>
      <protection/>
    </xf>
    <xf numFmtId="0" fontId="16" fillId="0" borderId="0" xfId="69" applyFont="1" applyAlignment="1" applyProtection="1">
      <alignment horizontal="center" vertical="center" wrapText="1" shrinkToFit="1"/>
      <protection/>
    </xf>
    <xf numFmtId="0" fontId="0" fillId="0" borderId="0" xfId="69" applyBorder="1" applyAlignment="1" applyProtection="1">
      <alignment horizontal="center"/>
      <protection/>
    </xf>
    <xf numFmtId="0" fontId="17" fillId="0" borderId="0" xfId="69" applyFont="1" applyAlignment="1" applyProtection="1">
      <alignment vertical="center" wrapText="1" shrinkToFit="1"/>
      <protection/>
    </xf>
    <xf numFmtId="0" fontId="11" fillId="0" borderId="0" xfId="69" applyFont="1" applyBorder="1" applyAlignment="1" applyProtection="1">
      <alignment vertical="center" shrinkToFit="1"/>
      <protection/>
    </xf>
    <xf numFmtId="0" fontId="7" fillId="33" borderId="19" xfId="69" applyFont="1" applyFill="1" applyBorder="1" applyAlignment="1" applyProtection="1">
      <alignment horizontal="center" vertical="center"/>
      <protection/>
    </xf>
    <xf numFmtId="0" fontId="12" fillId="33" borderId="10" xfId="69" applyFont="1" applyFill="1" applyBorder="1" applyAlignment="1" applyProtection="1">
      <alignment horizontal="center" vertical="center" wrapText="1"/>
      <protection/>
    </xf>
    <xf numFmtId="0" fontId="12" fillId="0" borderId="20" xfId="69" applyFont="1" applyBorder="1" applyAlignment="1" applyProtection="1">
      <alignment horizontal="center" vertical="center" wrapText="1"/>
      <protection/>
    </xf>
    <xf numFmtId="0" fontId="12" fillId="0" borderId="21" xfId="69" applyFont="1" applyBorder="1" applyAlignment="1" applyProtection="1">
      <alignment horizontal="center" vertical="center" wrapText="1"/>
      <protection/>
    </xf>
    <xf numFmtId="0" fontId="7" fillId="0" borderId="21" xfId="69" applyFont="1" applyBorder="1" applyAlignment="1" applyProtection="1">
      <alignment horizontal="center" vertical="center" wrapText="1"/>
      <protection/>
    </xf>
    <xf numFmtId="0" fontId="6" fillId="0" borderId="21" xfId="69" applyFont="1" applyBorder="1" applyAlignment="1" applyProtection="1">
      <alignment horizontal="center" vertical="center" wrapText="1"/>
      <protection/>
    </xf>
    <xf numFmtId="0" fontId="12" fillId="0" borderId="22" xfId="69" applyFont="1" applyBorder="1" applyAlignment="1" applyProtection="1">
      <alignment horizontal="center" vertical="center" wrapText="1"/>
      <protection/>
    </xf>
    <xf numFmtId="0" fontId="7" fillId="0" borderId="23" xfId="69" applyFont="1" applyBorder="1" applyAlignment="1" applyProtection="1">
      <alignment horizontal="center" vertical="center"/>
      <protection/>
    </xf>
    <xf numFmtId="0" fontId="12" fillId="0" borderId="11" xfId="69" applyFont="1" applyBorder="1" applyAlignment="1" applyProtection="1">
      <alignment horizontal="center" vertical="center" wrapText="1"/>
      <protection/>
    </xf>
    <xf numFmtId="0" fontId="7" fillId="0" borderId="11" xfId="69" applyFont="1" applyBorder="1" applyAlignment="1" applyProtection="1">
      <alignment horizontal="center" vertical="center"/>
      <protection/>
    </xf>
    <xf numFmtId="0" fontId="10" fillId="0" borderId="24" xfId="69" applyFont="1" applyBorder="1" applyAlignment="1" applyProtection="1">
      <alignment horizontal="center" vertical="center"/>
      <protection/>
    </xf>
    <xf numFmtId="0" fontId="0" fillId="0" borderId="14" xfId="69" applyBorder="1" applyAlignment="1" applyProtection="1">
      <alignment vertical="center"/>
      <protection/>
    </xf>
    <xf numFmtId="0" fontId="4" fillId="0" borderId="0" xfId="69" applyFont="1" applyFill="1" applyBorder="1" applyAlignment="1" applyProtection="1">
      <alignment horizontal="distributed" vertical="center"/>
      <protection/>
    </xf>
    <xf numFmtId="0" fontId="0" fillId="0" borderId="0" xfId="69" applyFill="1" applyBorder="1" applyAlignment="1" applyProtection="1">
      <alignment vertical="center"/>
      <protection/>
    </xf>
    <xf numFmtId="0" fontId="9" fillId="0" borderId="0" xfId="69" applyFont="1" applyFill="1" applyBorder="1" applyAlignment="1" applyProtection="1">
      <alignment vertical="center"/>
      <protection/>
    </xf>
    <xf numFmtId="0" fontId="0" fillId="0" borderId="19" xfId="69" applyBorder="1" applyAlignment="1" applyProtection="1">
      <alignment vertical="center" shrinkToFit="1"/>
      <protection/>
    </xf>
    <xf numFmtId="0" fontId="14" fillId="0" borderId="0" xfId="0" applyFont="1" applyFill="1" applyAlignment="1" applyProtection="1">
      <alignment horizontal="left" vertical="center" readingOrder="1"/>
      <protection/>
    </xf>
    <xf numFmtId="0" fontId="9" fillId="0" borderId="19" xfId="69" applyFont="1" applyFill="1" applyBorder="1" applyAlignment="1" applyProtection="1">
      <alignment horizontal="center" vertical="center"/>
      <protection/>
    </xf>
    <xf numFmtId="0" fontId="9" fillId="0" borderId="25" xfId="69" applyFont="1" applyFill="1" applyBorder="1" applyAlignment="1" applyProtection="1">
      <alignment horizontal="center" vertical="center"/>
      <protection/>
    </xf>
    <xf numFmtId="0" fontId="9" fillId="0" borderId="26" xfId="69" applyFont="1" applyFill="1" applyBorder="1" applyAlignment="1" applyProtection="1">
      <alignment horizontal="center" vertical="center"/>
      <protection/>
    </xf>
    <xf numFmtId="0" fontId="9" fillId="0" borderId="23" xfId="69" applyFont="1" applyBorder="1" applyAlignment="1" applyProtection="1">
      <alignment horizontal="center" vertical="center"/>
      <protection/>
    </xf>
    <xf numFmtId="0" fontId="9" fillId="0" borderId="11" xfId="69" applyFont="1" applyBorder="1" applyAlignment="1" applyProtection="1">
      <alignment horizontal="center" vertical="center"/>
      <protection/>
    </xf>
    <xf numFmtId="0" fontId="0" fillId="0" borderId="27" xfId="69" applyBorder="1" applyAlignment="1" applyProtection="1">
      <alignment vertical="center" shrinkToFit="1"/>
      <protection/>
    </xf>
    <xf numFmtId="0" fontId="19" fillId="0" borderId="0" xfId="0" applyFont="1" applyFill="1" applyAlignment="1" applyProtection="1">
      <alignment horizontal="left" vertical="center" readingOrder="1"/>
      <protection/>
    </xf>
    <xf numFmtId="0" fontId="9" fillId="0" borderId="28" xfId="69" applyFont="1" applyFill="1" applyBorder="1" applyAlignment="1" applyProtection="1">
      <alignment horizontal="center" vertical="center"/>
      <protection/>
    </xf>
    <xf numFmtId="0" fontId="9" fillId="0" borderId="11" xfId="69" applyFont="1" applyFill="1" applyBorder="1" applyAlignment="1" applyProtection="1">
      <alignment horizontal="center" vertical="center"/>
      <protection/>
    </xf>
    <xf numFmtId="0" fontId="9" fillId="0" borderId="29" xfId="69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 readingOrder="1"/>
      <protection/>
    </xf>
    <xf numFmtId="0" fontId="24" fillId="0" borderId="0" xfId="0" applyFont="1" applyFill="1" applyAlignment="1" applyProtection="1">
      <alignment horizontal="left" vertical="center" readingOrder="1"/>
      <protection/>
    </xf>
    <xf numFmtId="0" fontId="1" fillId="0" borderId="0" xfId="0" applyFont="1" applyFill="1" applyAlignment="1" applyProtection="1">
      <alignment horizontal="left" vertical="center" readingOrder="1"/>
      <protection/>
    </xf>
    <xf numFmtId="0" fontId="0" fillId="0" borderId="30" xfId="69" applyBorder="1" applyAlignment="1" applyProtection="1">
      <alignment vertical="center" shrinkToFit="1"/>
      <protection/>
    </xf>
    <xf numFmtId="0" fontId="0" fillId="0" borderId="0" xfId="69" applyBorder="1" applyAlignment="1" applyProtection="1">
      <alignment vertical="center"/>
      <protection/>
    </xf>
    <xf numFmtId="0" fontId="9" fillId="0" borderId="31" xfId="69" applyFont="1" applyFill="1" applyBorder="1" applyAlignment="1" applyProtection="1">
      <alignment horizontal="center" vertical="center"/>
      <protection/>
    </xf>
    <xf numFmtId="0" fontId="9" fillId="0" borderId="13" xfId="69" applyFont="1" applyFill="1" applyBorder="1" applyAlignment="1" applyProtection="1">
      <alignment horizontal="center" vertical="center"/>
      <protection/>
    </xf>
    <xf numFmtId="0" fontId="9" fillId="0" borderId="32" xfId="69" applyFont="1" applyFill="1" applyBorder="1" applyAlignment="1" applyProtection="1">
      <alignment horizontal="center" vertical="center"/>
      <protection/>
    </xf>
    <xf numFmtId="0" fontId="0" fillId="0" borderId="0" xfId="69" applyFill="1" applyBorder="1" applyProtection="1">
      <alignment/>
      <protection/>
    </xf>
    <xf numFmtId="0" fontId="9" fillId="0" borderId="0" xfId="69" applyFont="1" applyAlignment="1" applyProtection="1">
      <alignment vertical="center"/>
      <protection/>
    </xf>
    <xf numFmtId="0" fontId="0" fillId="33" borderId="11" xfId="69" applyFont="1" applyFill="1" applyBorder="1" applyAlignment="1" applyProtection="1">
      <alignment vertical="center"/>
      <protection/>
    </xf>
    <xf numFmtId="0" fontId="0" fillId="33" borderId="11" xfId="69" applyFont="1" applyFill="1" applyBorder="1" applyAlignment="1" applyProtection="1">
      <alignment horizontal="center" vertical="center"/>
      <protection/>
    </xf>
    <xf numFmtId="0" fontId="0" fillId="33" borderId="33" xfId="69" applyFill="1" applyBorder="1" applyAlignment="1" applyProtection="1">
      <alignment horizontal="center" vertical="center"/>
      <protection/>
    </xf>
    <xf numFmtId="0" fontId="0" fillId="33" borderId="21" xfId="69" applyFont="1" applyFill="1" applyBorder="1" applyAlignment="1" applyProtection="1">
      <alignment horizontal="center" vertical="center"/>
      <protection/>
    </xf>
    <xf numFmtId="0" fontId="9" fillId="33" borderId="34" xfId="69" applyFont="1" applyFill="1" applyBorder="1" applyAlignment="1" applyProtection="1">
      <alignment horizontal="center" vertical="center"/>
      <protection/>
    </xf>
    <xf numFmtId="0" fontId="10" fillId="0" borderId="0" xfId="69" applyFont="1" applyBorder="1" applyAlignment="1" applyProtection="1">
      <alignment horizontal="left" vertical="center"/>
      <protection/>
    </xf>
    <xf numFmtId="0" fontId="9" fillId="33" borderId="35" xfId="69" applyFont="1" applyFill="1" applyBorder="1" applyAlignment="1" applyProtection="1">
      <alignment horizontal="center" vertical="center"/>
      <protection/>
    </xf>
    <xf numFmtId="0" fontId="9" fillId="0" borderId="36" xfId="69" applyFont="1" applyBorder="1" applyAlignment="1" applyProtection="1">
      <alignment horizontal="center" vertical="center"/>
      <protection/>
    </xf>
    <xf numFmtId="0" fontId="0" fillId="0" borderId="36" xfId="69" applyBorder="1" applyAlignment="1" applyProtection="1">
      <alignment vertical="center"/>
      <protection/>
    </xf>
    <xf numFmtId="0" fontId="0" fillId="0" borderId="0" xfId="69" applyFont="1" applyBorder="1" applyAlignment="1" applyProtection="1">
      <alignment/>
      <protection/>
    </xf>
    <xf numFmtId="0" fontId="25" fillId="0" borderId="0" xfId="69" applyFont="1" applyBorder="1" applyAlignment="1" applyProtection="1">
      <alignment/>
      <protection/>
    </xf>
    <xf numFmtId="0" fontId="0" fillId="0" borderId="0" xfId="69" applyBorder="1" applyAlignment="1" applyProtection="1">
      <alignment vertical="center" shrinkToFit="1"/>
      <protection/>
    </xf>
    <xf numFmtId="0" fontId="0" fillId="0" borderId="0" xfId="69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vertical="center" textRotation="255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 textRotation="255"/>
      <protection/>
    </xf>
    <xf numFmtId="0" fontId="5" fillId="0" borderId="0" xfId="0" applyNumberFormat="1" applyFont="1" applyFill="1" applyBorder="1" applyAlignment="1" applyProtection="1">
      <alignment vertical="center" textRotation="255" shrinkToFit="1"/>
      <protection/>
    </xf>
    <xf numFmtId="0" fontId="20" fillId="0" borderId="0" xfId="0" applyFont="1" applyFill="1" applyAlignment="1" applyProtection="1">
      <alignment horizontal="left" vertical="center" readingOrder="1"/>
      <protection/>
    </xf>
    <xf numFmtId="0" fontId="21" fillId="0" borderId="0" xfId="0" applyFont="1" applyFill="1" applyAlignment="1" applyProtection="1">
      <alignment horizontal="left" vertical="center" readingOrder="1"/>
      <protection/>
    </xf>
    <xf numFmtId="0" fontId="9" fillId="0" borderId="25" xfId="70" applyFont="1" applyFill="1" applyBorder="1" applyAlignment="1" applyProtection="1">
      <alignment horizontal="center" vertical="center"/>
      <protection/>
    </xf>
    <xf numFmtId="0" fontId="9" fillId="0" borderId="11" xfId="70" applyFont="1" applyFill="1" applyBorder="1" applyAlignment="1" applyProtection="1">
      <alignment horizontal="center" vertical="center"/>
      <protection/>
    </xf>
    <xf numFmtId="0" fontId="9" fillId="0" borderId="13" xfId="70" applyFont="1" applyFill="1" applyBorder="1" applyAlignment="1" applyProtection="1">
      <alignment horizontal="center" vertical="center"/>
      <protection/>
    </xf>
    <xf numFmtId="0" fontId="25" fillId="33" borderId="11" xfId="69" applyFont="1" applyFill="1" applyBorder="1" applyAlignment="1" applyProtection="1">
      <alignment vertical="center" wrapText="1"/>
      <protection/>
    </xf>
    <xf numFmtId="0" fontId="2" fillId="33" borderId="37" xfId="69" applyFont="1" applyFill="1" applyBorder="1" applyAlignment="1" applyProtection="1">
      <alignment horizontal="center" vertical="center" wrapText="1"/>
      <protection/>
    </xf>
    <xf numFmtId="0" fontId="10" fillId="33" borderId="37" xfId="69" applyFont="1" applyFill="1" applyBorder="1" applyAlignment="1" applyProtection="1">
      <alignment horizontal="center" vertical="center"/>
      <protection/>
    </xf>
    <xf numFmtId="0" fontId="0" fillId="0" borderId="14" xfId="69" applyBorder="1" applyAlignment="1" applyProtection="1">
      <alignment horizontal="center" vertical="center"/>
      <protection/>
    </xf>
    <xf numFmtId="0" fontId="0" fillId="0" borderId="20" xfId="69" applyBorder="1" applyAlignment="1" applyProtection="1">
      <alignment horizontal="center" vertical="center"/>
      <protection/>
    </xf>
    <xf numFmtId="0" fontId="0" fillId="0" borderId="10" xfId="69" applyBorder="1" applyAlignment="1" applyProtection="1">
      <alignment horizontal="center" vertical="center"/>
      <protection/>
    </xf>
    <xf numFmtId="0" fontId="81" fillId="0" borderId="24" xfId="69" applyFont="1" applyBorder="1" applyAlignment="1" applyProtection="1">
      <alignment horizontal="center" vertical="center"/>
      <protection/>
    </xf>
    <xf numFmtId="0" fontId="82" fillId="0" borderId="14" xfId="69" applyFont="1" applyBorder="1" applyAlignment="1" applyProtection="1">
      <alignment vertical="center"/>
      <protection/>
    </xf>
    <xf numFmtId="0" fontId="82" fillId="0" borderId="19" xfId="69" applyFont="1" applyBorder="1" applyAlignment="1" applyProtection="1">
      <alignment vertical="center" shrinkToFit="1"/>
      <protection/>
    </xf>
    <xf numFmtId="49" fontId="82" fillId="0" borderId="10" xfId="69" applyNumberFormat="1" applyFont="1" applyBorder="1" applyAlignment="1" applyProtection="1">
      <alignment horizontal="right" vertical="center"/>
      <protection locked="0"/>
    </xf>
    <xf numFmtId="0" fontId="82" fillId="0" borderId="10" xfId="69" applyFont="1" applyBorder="1" applyAlignment="1" applyProtection="1">
      <alignment vertical="center" shrinkToFit="1"/>
      <protection locked="0"/>
    </xf>
    <xf numFmtId="0" fontId="82" fillId="0" borderId="17" xfId="69" applyFont="1" applyBorder="1" applyAlignment="1" applyProtection="1">
      <alignment vertical="center" shrinkToFit="1"/>
      <protection locked="0"/>
    </xf>
    <xf numFmtId="0" fontId="82" fillId="0" borderId="27" xfId="69" applyFont="1" applyBorder="1" applyAlignment="1" applyProtection="1">
      <alignment vertical="center" shrinkToFit="1"/>
      <protection/>
    </xf>
    <xf numFmtId="49" fontId="82" fillId="0" borderId="12" xfId="69" applyNumberFormat="1" applyFont="1" applyBorder="1" applyAlignment="1" applyProtection="1">
      <alignment horizontal="right" vertical="center"/>
      <protection locked="0"/>
    </xf>
    <xf numFmtId="0" fontId="82" fillId="0" borderId="12" xfId="69" applyFont="1" applyBorder="1" applyAlignment="1" applyProtection="1">
      <alignment vertical="center" shrinkToFit="1"/>
      <protection locked="0"/>
    </xf>
    <xf numFmtId="0" fontId="82" fillId="0" borderId="15" xfId="69" applyFont="1" applyBorder="1" applyAlignment="1" applyProtection="1">
      <alignment vertical="center" shrinkToFit="1"/>
      <protection locked="0"/>
    </xf>
    <xf numFmtId="0" fontId="82" fillId="0" borderId="30" xfId="69" applyFont="1" applyBorder="1" applyAlignment="1" applyProtection="1">
      <alignment vertical="center" shrinkToFit="1"/>
      <protection/>
    </xf>
    <xf numFmtId="49" fontId="82" fillId="0" borderId="18" xfId="69" applyNumberFormat="1" applyFont="1" applyBorder="1" applyAlignment="1" applyProtection="1">
      <alignment horizontal="right" vertical="center"/>
      <protection locked="0"/>
    </xf>
    <xf numFmtId="0" fontId="82" fillId="0" borderId="13" xfId="69" applyFont="1" applyBorder="1" applyAlignment="1" applyProtection="1">
      <alignment vertical="center" shrinkToFit="1"/>
      <protection locked="0"/>
    </xf>
    <xf numFmtId="0" fontId="82" fillId="0" borderId="16" xfId="69" applyFont="1" applyBorder="1" applyAlignment="1" applyProtection="1">
      <alignment vertical="center" shrinkToFit="1"/>
      <protection locked="0"/>
    </xf>
    <xf numFmtId="0" fontId="7" fillId="34" borderId="19" xfId="69" applyFont="1" applyFill="1" applyBorder="1" applyAlignment="1" applyProtection="1">
      <alignment horizontal="center" vertical="center"/>
      <protection/>
    </xf>
    <xf numFmtId="0" fontId="0" fillId="34" borderId="33" xfId="69" applyFill="1" applyBorder="1" applyAlignment="1" applyProtection="1">
      <alignment horizontal="center" vertical="center"/>
      <protection/>
    </xf>
    <xf numFmtId="0" fontId="9" fillId="34" borderId="34" xfId="69" applyFont="1" applyFill="1" applyBorder="1" applyAlignment="1" applyProtection="1">
      <alignment horizontal="center" vertical="center"/>
      <protection/>
    </xf>
    <xf numFmtId="0" fontId="9" fillId="34" borderId="35" xfId="69" applyFont="1" applyFill="1" applyBorder="1" applyAlignment="1" applyProtection="1">
      <alignment horizontal="center" vertical="center"/>
      <protection/>
    </xf>
    <xf numFmtId="0" fontId="10" fillId="34" borderId="37" xfId="69" applyFont="1" applyFill="1" applyBorder="1" applyAlignment="1" applyProtection="1">
      <alignment horizontal="center" vertical="center"/>
      <protection/>
    </xf>
    <xf numFmtId="0" fontId="2" fillId="34" borderId="37" xfId="69" applyFont="1" applyFill="1" applyBorder="1" applyAlignment="1" applyProtection="1">
      <alignment horizontal="center" vertical="center" wrapText="1"/>
      <protection/>
    </xf>
    <xf numFmtId="0" fontId="0" fillId="34" borderId="21" xfId="69" applyFont="1" applyFill="1" applyBorder="1" applyAlignment="1" applyProtection="1">
      <alignment horizontal="center" vertical="center"/>
      <protection/>
    </xf>
    <xf numFmtId="0" fontId="0" fillId="34" borderId="11" xfId="69" applyFont="1" applyFill="1" applyBorder="1" applyAlignment="1" applyProtection="1">
      <alignment horizontal="center" vertical="center"/>
      <protection/>
    </xf>
    <xf numFmtId="0" fontId="0" fillId="34" borderId="11" xfId="69" applyFont="1" applyFill="1" applyBorder="1" applyAlignment="1" applyProtection="1">
      <alignment vertical="center"/>
      <protection/>
    </xf>
    <xf numFmtId="0" fontId="25" fillId="34" borderId="11" xfId="69" applyFont="1" applyFill="1" applyBorder="1" applyAlignment="1" applyProtection="1">
      <alignment vertical="center" wrapText="1"/>
      <protection/>
    </xf>
    <xf numFmtId="0" fontId="0" fillId="0" borderId="0" xfId="69" applyFont="1" applyBorder="1" applyAlignment="1" applyProtection="1">
      <alignment vertical="center"/>
      <protection/>
    </xf>
    <xf numFmtId="0" fontId="30" fillId="0" borderId="0" xfId="63" applyFont="1">
      <alignment vertical="center"/>
      <protection/>
    </xf>
    <xf numFmtId="0" fontId="31" fillId="0" borderId="0" xfId="63" applyFont="1">
      <alignment vertical="center"/>
      <protection/>
    </xf>
    <xf numFmtId="0" fontId="32" fillId="0" borderId="0" xfId="63" applyFont="1">
      <alignment vertical="center"/>
      <protection/>
    </xf>
    <xf numFmtId="0" fontId="32" fillId="0" borderId="38" xfId="63" applyFont="1" applyBorder="1">
      <alignment vertical="center"/>
      <protection/>
    </xf>
    <xf numFmtId="0" fontId="32" fillId="0" borderId="39" xfId="63" applyFont="1" applyBorder="1">
      <alignment vertical="center"/>
      <protection/>
    </xf>
    <xf numFmtId="0" fontId="32" fillId="0" borderId="40" xfId="63" applyFont="1" applyBorder="1">
      <alignment vertical="center"/>
      <protection/>
    </xf>
    <xf numFmtId="0" fontId="31" fillId="0" borderId="41" xfId="63" applyFont="1" applyBorder="1">
      <alignment vertical="center"/>
      <protection/>
    </xf>
    <xf numFmtId="0" fontId="31" fillId="0" borderId="39" xfId="63" applyFont="1" applyBorder="1">
      <alignment vertical="center"/>
      <protection/>
    </xf>
    <xf numFmtId="0" fontId="31" fillId="0" borderId="42" xfId="63" applyFont="1" applyBorder="1">
      <alignment vertical="center"/>
      <protection/>
    </xf>
    <xf numFmtId="0" fontId="31" fillId="0" borderId="41" xfId="63" applyFont="1" applyBorder="1" applyAlignment="1">
      <alignment horizontal="right" vertical="center"/>
      <protection/>
    </xf>
    <xf numFmtId="0" fontId="31" fillId="0" borderId="40" xfId="63" applyFont="1" applyBorder="1">
      <alignment vertical="center"/>
      <protection/>
    </xf>
    <xf numFmtId="0" fontId="32" fillId="0" borderId="42" xfId="63" applyFont="1" applyBorder="1">
      <alignment vertical="center"/>
      <protection/>
    </xf>
    <xf numFmtId="0" fontId="31" fillId="0" borderId="23" xfId="63" applyFont="1" applyBorder="1">
      <alignment vertical="center"/>
      <protection/>
    </xf>
    <xf numFmtId="0" fontId="31" fillId="0" borderId="23" xfId="63" applyFont="1" applyBorder="1" applyAlignment="1">
      <alignment horizontal="right" vertical="center"/>
      <protection/>
    </xf>
    <xf numFmtId="0" fontId="31" fillId="0" borderId="12" xfId="63" applyFont="1" applyBorder="1">
      <alignment vertical="center"/>
      <protection/>
    </xf>
    <xf numFmtId="0" fontId="31" fillId="0" borderId="43" xfId="63" applyFont="1" applyBorder="1">
      <alignment vertical="center"/>
      <protection/>
    </xf>
    <xf numFmtId="0" fontId="31" fillId="0" borderId="12" xfId="63" applyFont="1" applyBorder="1" applyAlignment="1">
      <alignment horizontal="right" vertical="center"/>
      <protection/>
    </xf>
    <xf numFmtId="0" fontId="33" fillId="0" borderId="0" xfId="63" applyFont="1">
      <alignment vertical="center"/>
      <protection/>
    </xf>
    <xf numFmtId="0" fontId="31" fillId="0" borderId="44" xfId="63" applyFont="1" applyBorder="1" applyAlignment="1">
      <alignment horizontal="center" vertical="center"/>
      <protection/>
    </xf>
    <xf numFmtId="0" fontId="31" fillId="0" borderId="45" xfId="63" applyFont="1" applyBorder="1" applyAlignment="1">
      <alignment horizontal="center" vertical="center"/>
      <protection/>
    </xf>
    <xf numFmtId="0" fontId="34" fillId="0" borderId="0" xfId="63" applyFont="1" applyAlignment="1">
      <alignment vertical="center"/>
      <protection/>
    </xf>
    <xf numFmtId="0" fontId="34" fillId="0" borderId="0" xfId="63" applyFont="1" applyAlignment="1">
      <alignment vertical="center" shrinkToFit="1"/>
      <protection/>
    </xf>
    <xf numFmtId="0" fontId="34" fillId="0" borderId="0" xfId="63" applyFont="1">
      <alignment vertical="center"/>
      <protection/>
    </xf>
    <xf numFmtId="0" fontId="29" fillId="0" borderId="0" xfId="63" applyFont="1">
      <alignment vertical="center"/>
      <protection/>
    </xf>
    <xf numFmtId="0" fontId="2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vertical="center"/>
    </xf>
    <xf numFmtId="0" fontId="10" fillId="35" borderId="32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vertical="center"/>
    </xf>
    <xf numFmtId="0" fontId="10" fillId="6" borderId="44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2" fillId="33" borderId="46" xfId="69" applyFont="1" applyFill="1" applyBorder="1" applyAlignment="1" applyProtection="1">
      <alignment horizontal="center" vertical="center" wrapText="1"/>
      <protection/>
    </xf>
    <xf numFmtId="0" fontId="12" fillId="34" borderId="46" xfId="69" applyFont="1" applyFill="1" applyBorder="1" applyAlignment="1" applyProtection="1">
      <alignment horizontal="center" vertical="center" wrapText="1"/>
      <protection/>
    </xf>
    <xf numFmtId="0" fontId="12" fillId="34" borderId="10" xfId="69" applyFont="1" applyFill="1" applyBorder="1" applyAlignment="1" applyProtection="1">
      <alignment horizontal="center" vertical="center" wrapText="1"/>
      <protection/>
    </xf>
    <xf numFmtId="0" fontId="7" fillId="34" borderId="10" xfId="69" applyFont="1" applyFill="1" applyBorder="1" applyAlignment="1" applyProtection="1">
      <alignment horizontal="center" vertical="center"/>
      <protection/>
    </xf>
    <xf numFmtId="0" fontId="31" fillId="0" borderId="42" xfId="63" applyFont="1" applyBorder="1" applyProtection="1">
      <alignment vertical="center"/>
      <protection locked="0"/>
    </xf>
    <xf numFmtId="0" fontId="82" fillId="0" borderId="47" xfId="69" applyFont="1" applyBorder="1" applyAlignment="1" applyProtection="1">
      <alignment vertical="center" shrinkToFit="1"/>
      <protection/>
    </xf>
    <xf numFmtId="0" fontId="7" fillId="34" borderId="48" xfId="69" applyFont="1" applyFill="1" applyBorder="1" applyAlignment="1" applyProtection="1">
      <alignment horizontal="center" vertical="center"/>
      <protection/>
    </xf>
    <xf numFmtId="0" fontId="82" fillId="0" borderId="0" xfId="69" applyFont="1" applyBorder="1" applyAlignment="1" applyProtection="1">
      <alignment vertical="center" shrinkToFit="1"/>
      <protection/>
    </xf>
    <xf numFmtId="0" fontId="82" fillId="0" borderId="46" xfId="69" applyFont="1" applyBorder="1" applyAlignment="1" applyProtection="1">
      <alignment vertical="center" shrinkToFit="1"/>
      <protection/>
    </xf>
    <xf numFmtId="0" fontId="82" fillId="0" borderId="42" xfId="69" applyFont="1" applyBorder="1" applyAlignment="1" applyProtection="1">
      <alignment vertical="center" shrinkToFit="1"/>
      <protection/>
    </xf>
    <xf numFmtId="0" fontId="7" fillId="33" borderId="48" xfId="69" applyFont="1" applyFill="1" applyBorder="1" applyAlignment="1" applyProtection="1">
      <alignment horizontal="center" vertical="center"/>
      <protection/>
    </xf>
    <xf numFmtId="0" fontId="0" fillId="0" borderId="0" xfId="69" applyFont="1" applyBorder="1" applyAlignment="1" applyProtection="1">
      <alignment vertical="center" shrinkToFit="1"/>
      <protection/>
    </xf>
    <xf numFmtId="0" fontId="12" fillId="34" borderId="19" xfId="69" applyFont="1" applyFill="1" applyBorder="1" applyAlignment="1" applyProtection="1">
      <alignment horizontal="center" vertical="center" wrapText="1"/>
      <protection/>
    </xf>
    <xf numFmtId="0" fontId="12" fillId="34" borderId="26" xfId="69" applyFont="1" applyFill="1" applyBorder="1" applyAlignment="1" applyProtection="1">
      <alignment horizontal="center" vertical="center" wrapText="1"/>
      <protection/>
    </xf>
    <xf numFmtId="0" fontId="82" fillId="0" borderId="24" xfId="69" applyFont="1" applyBorder="1" applyAlignment="1" applyProtection="1">
      <alignment vertical="center"/>
      <protection/>
    </xf>
    <xf numFmtId="0" fontId="82" fillId="0" borderId="19" xfId="69" applyFont="1" applyBorder="1" applyAlignment="1" applyProtection="1">
      <alignment vertical="center" shrinkToFit="1"/>
      <protection locked="0"/>
    </xf>
    <xf numFmtId="0" fontId="82" fillId="0" borderId="31" xfId="69" applyFont="1" applyBorder="1" applyAlignment="1" applyProtection="1">
      <alignment vertical="center" shrinkToFit="1"/>
      <protection locked="0"/>
    </xf>
    <xf numFmtId="0" fontId="12" fillId="33" borderId="19" xfId="69" applyFont="1" applyFill="1" applyBorder="1" applyAlignment="1" applyProtection="1">
      <alignment horizontal="center" vertical="center" wrapText="1"/>
      <protection/>
    </xf>
    <xf numFmtId="0" fontId="12" fillId="33" borderId="26" xfId="69" applyFont="1" applyFill="1" applyBorder="1" applyAlignment="1" applyProtection="1">
      <alignment horizontal="center" vertical="center" wrapText="1"/>
      <protection/>
    </xf>
    <xf numFmtId="0" fontId="0" fillId="0" borderId="19" xfId="69" applyBorder="1" applyAlignment="1" applyProtection="1">
      <alignment vertical="center" shrinkToFit="1"/>
      <protection locked="0"/>
    </xf>
    <xf numFmtId="0" fontId="0" fillId="0" borderId="31" xfId="69" applyBorder="1" applyAlignment="1" applyProtection="1">
      <alignment vertical="center" shrinkToFit="1"/>
      <protection locked="0"/>
    </xf>
    <xf numFmtId="0" fontId="35" fillId="34" borderId="17" xfId="69" applyFont="1" applyFill="1" applyBorder="1" applyAlignment="1" applyProtection="1">
      <alignment horizontal="center" vertical="center" wrapText="1"/>
      <protection/>
    </xf>
    <xf numFmtId="0" fontId="82" fillId="0" borderId="16" xfId="70" applyFont="1" applyBorder="1" applyAlignment="1" applyProtection="1">
      <alignment vertical="center" shrinkToFit="1"/>
      <protection/>
    </xf>
    <xf numFmtId="0" fontId="35" fillId="33" borderId="17" xfId="69" applyFont="1" applyFill="1" applyBorder="1" applyAlignment="1" applyProtection="1">
      <alignment horizontal="center" vertical="center" wrapText="1"/>
      <protection/>
    </xf>
    <xf numFmtId="0" fontId="0" fillId="0" borderId="16" xfId="70" applyFont="1" applyBorder="1" applyAlignment="1" applyProtection="1">
      <alignment vertical="center" shrinkToFit="1"/>
      <protection/>
    </xf>
    <xf numFmtId="177" fontId="0" fillId="0" borderId="32" xfId="70" applyNumberFormat="1" applyBorder="1" applyAlignment="1" applyProtection="1">
      <alignment vertical="center" shrinkToFit="1"/>
      <protection/>
    </xf>
    <xf numFmtId="177" fontId="0" fillId="0" borderId="26" xfId="69" applyNumberFormat="1" applyFont="1" applyBorder="1" applyAlignment="1" applyProtection="1">
      <alignment vertical="center" shrinkToFit="1"/>
      <protection locked="0"/>
    </xf>
    <xf numFmtId="177" fontId="0" fillId="0" borderId="29" xfId="69" applyNumberFormat="1" applyBorder="1" applyAlignment="1" applyProtection="1">
      <alignment vertical="center" shrinkToFit="1"/>
      <protection locked="0"/>
    </xf>
    <xf numFmtId="177" fontId="0" fillId="0" borderId="32" xfId="69" applyNumberFormat="1" applyBorder="1" applyAlignment="1" applyProtection="1">
      <alignment vertical="center" shrinkToFit="1"/>
      <protection locked="0"/>
    </xf>
    <xf numFmtId="177" fontId="82" fillId="0" borderId="32" xfId="70" applyNumberFormat="1" applyFont="1" applyBorder="1" applyAlignment="1" applyProtection="1">
      <alignment vertical="center" shrinkToFit="1"/>
      <protection/>
    </xf>
    <xf numFmtId="177" fontId="82" fillId="0" borderId="26" xfId="69" applyNumberFormat="1" applyFont="1" applyBorder="1" applyAlignment="1" applyProtection="1">
      <alignment vertical="center" shrinkToFit="1"/>
      <protection locked="0"/>
    </xf>
    <xf numFmtId="177" fontId="82" fillId="0" borderId="29" xfId="69" applyNumberFormat="1" applyFont="1" applyBorder="1" applyAlignment="1" applyProtection="1">
      <alignment vertical="center" shrinkToFit="1"/>
      <protection locked="0"/>
    </xf>
    <xf numFmtId="177" fontId="82" fillId="0" borderId="32" xfId="69" applyNumberFormat="1" applyFont="1" applyBorder="1" applyAlignment="1" applyProtection="1">
      <alignment vertical="center" shrinkToFit="1"/>
      <protection locked="0"/>
    </xf>
    <xf numFmtId="177" fontId="0" fillId="0" borderId="32" xfId="69" applyNumberFormat="1" applyBorder="1" applyAlignment="1" applyProtection="1">
      <alignment vertical="center"/>
      <protection/>
    </xf>
    <xf numFmtId="177" fontId="0" fillId="0" borderId="26" xfId="69" applyNumberFormat="1" applyBorder="1" applyAlignment="1" applyProtection="1">
      <alignment vertical="center" shrinkToFit="1"/>
      <protection locked="0"/>
    </xf>
    <xf numFmtId="177" fontId="82" fillId="0" borderId="32" xfId="69" applyNumberFormat="1" applyFont="1" applyBorder="1" applyAlignment="1" applyProtection="1">
      <alignment vertical="center"/>
      <protection/>
    </xf>
    <xf numFmtId="0" fontId="82" fillId="0" borderId="49" xfId="69" applyFont="1" applyBorder="1" applyAlignment="1" applyProtection="1">
      <alignment horizontal="center" vertical="center" wrapText="1"/>
      <protection/>
    </xf>
    <xf numFmtId="0" fontId="83" fillId="0" borderId="50" xfId="69" applyFont="1" applyBorder="1" applyAlignment="1" applyProtection="1">
      <alignment horizontal="center" vertical="center"/>
      <protection/>
    </xf>
    <xf numFmtId="0" fontId="8" fillId="0" borderId="51" xfId="69" applyFont="1" applyBorder="1" applyAlignment="1" applyProtection="1">
      <alignment horizontal="center" vertical="center" shrinkToFit="1"/>
      <protection locked="0"/>
    </xf>
    <xf numFmtId="0" fontId="8" fillId="0" borderId="52" xfId="69" applyFont="1" applyBorder="1" applyAlignment="1" applyProtection="1">
      <alignment horizontal="center" vertical="center" shrinkToFit="1"/>
      <protection locked="0"/>
    </xf>
    <xf numFmtId="0" fontId="8" fillId="0" borderId="53" xfId="69" applyFont="1" applyBorder="1" applyAlignment="1" applyProtection="1">
      <alignment horizontal="center" vertical="center" shrinkToFit="1"/>
      <protection locked="0"/>
    </xf>
    <xf numFmtId="0" fontId="82" fillId="0" borderId="49" xfId="69" applyFont="1" applyBorder="1" applyAlignment="1" applyProtection="1">
      <alignment horizontal="center" vertical="center" shrinkToFit="1"/>
      <protection/>
    </xf>
    <xf numFmtId="0" fontId="82" fillId="0" borderId="50" xfId="69" applyFont="1" applyBorder="1" applyAlignment="1" applyProtection="1">
      <alignment horizontal="center" vertical="center" shrinkToFit="1"/>
      <protection/>
    </xf>
    <xf numFmtId="0" fontId="82" fillId="0" borderId="54" xfId="69" applyFont="1" applyBorder="1" applyAlignment="1" applyProtection="1">
      <alignment horizontal="center" vertical="center" shrinkToFit="1"/>
      <protection locked="0"/>
    </xf>
    <xf numFmtId="0" fontId="82" fillId="0" borderId="55" xfId="69" applyFont="1" applyBorder="1" applyAlignment="1" applyProtection="1">
      <alignment horizontal="center" vertical="center" shrinkToFit="1"/>
      <protection locked="0"/>
    </xf>
    <xf numFmtId="0" fontId="82" fillId="0" borderId="56" xfId="69" applyFont="1" applyBorder="1" applyAlignment="1" applyProtection="1">
      <alignment horizontal="center" vertical="center" shrinkToFit="1"/>
      <protection locked="0"/>
    </xf>
    <xf numFmtId="0" fontId="0" fillId="0" borderId="49" xfId="69" applyFont="1" applyBorder="1" applyAlignment="1" applyProtection="1">
      <alignment horizontal="center" vertical="center" shrinkToFit="1"/>
      <protection/>
    </xf>
    <xf numFmtId="0" fontId="0" fillId="0" borderId="50" xfId="69" applyFont="1" applyBorder="1" applyAlignment="1" applyProtection="1">
      <alignment horizontal="center" vertical="center" shrinkToFit="1"/>
      <protection/>
    </xf>
    <xf numFmtId="0" fontId="0" fillId="0" borderId="54" xfId="69" applyFont="1" applyBorder="1" applyAlignment="1" applyProtection="1">
      <alignment horizontal="center" vertical="center" shrinkToFit="1"/>
      <protection locked="0"/>
    </xf>
    <xf numFmtId="0" fontId="0" fillId="0" borderId="55" xfId="69" applyFont="1" applyBorder="1" applyAlignment="1" applyProtection="1">
      <alignment horizontal="center" vertical="center" shrinkToFit="1"/>
      <protection locked="0"/>
    </xf>
    <xf numFmtId="0" fontId="0" fillId="0" borderId="55" xfId="69" applyBorder="1" applyAlignment="1" applyProtection="1">
      <alignment horizontal="center" vertical="center" shrinkToFit="1"/>
      <protection locked="0"/>
    </xf>
    <xf numFmtId="0" fontId="0" fillId="0" borderId="56" xfId="69" applyBorder="1" applyAlignment="1" applyProtection="1">
      <alignment horizontal="center" vertical="center" shrinkToFit="1"/>
      <protection locked="0"/>
    </xf>
    <xf numFmtId="0" fontId="83" fillId="0" borderId="51" xfId="69" applyFont="1" applyBorder="1" applyAlignment="1" applyProtection="1">
      <alignment horizontal="center" vertical="center" shrinkToFit="1"/>
      <protection locked="0"/>
    </xf>
    <xf numFmtId="0" fontId="83" fillId="0" borderId="52" xfId="69" applyFont="1" applyBorder="1" applyAlignment="1" applyProtection="1">
      <alignment horizontal="center" vertical="center" shrinkToFit="1"/>
      <protection locked="0"/>
    </xf>
    <xf numFmtId="0" fontId="83" fillId="0" borderId="53" xfId="69" applyFont="1" applyBorder="1" applyAlignment="1" applyProtection="1">
      <alignment horizontal="center" vertical="center" shrinkToFit="1"/>
      <protection locked="0"/>
    </xf>
    <xf numFmtId="0" fontId="0" fillId="0" borderId="57" xfId="69" applyFont="1" applyBorder="1" applyAlignment="1" applyProtection="1">
      <alignment horizontal="center" vertical="center" wrapText="1"/>
      <protection/>
    </xf>
    <xf numFmtId="0" fontId="8" fillId="0" borderId="58" xfId="69" applyFont="1" applyBorder="1" applyAlignment="1" applyProtection="1">
      <alignment horizontal="center" vertical="center"/>
      <protection/>
    </xf>
    <xf numFmtId="0" fontId="82" fillId="0" borderId="59" xfId="69" applyFont="1" applyBorder="1" applyAlignment="1" applyProtection="1">
      <alignment horizontal="center" vertical="center" shrinkToFit="1"/>
      <protection locked="0"/>
    </xf>
    <xf numFmtId="0" fontId="82" fillId="0" borderId="60" xfId="69" applyFont="1" applyBorder="1" applyAlignment="1" applyProtection="1">
      <alignment horizontal="center" vertical="center" shrinkToFit="1"/>
      <protection locked="0"/>
    </xf>
    <xf numFmtId="0" fontId="82" fillId="0" borderId="58" xfId="69" applyFont="1" applyBorder="1" applyAlignment="1" applyProtection="1">
      <alignment horizontal="center" vertical="center" shrinkToFit="1"/>
      <protection locked="0"/>
    </xf>
    <xf numFmtId="0" fontId="0" fillId="0" borderId="59" xfId="69" applyBorder="1" applyAlignment="1" applyProtection="1">
      <alignment horizontal="center" vertical="center" shrinkToFit="1"/>
      <protection locked="0"/>
    </xf>
    <xf numFmtId="0" fontId="0" fillId="0" borderId="60" xfId="69" applyBorder="1" applyAlignment="1" applyProtection="1">
      <alignment horizontal="center" vertical="center" shrinkToFit="1"/>
      <protection locked="0"/>
    </xf>
    <xf numFmtId="0" fontId="0" fillId="0" borderId="58" xfId="69" applyBorder="1" applyAlignment="1" applyProtection="1">
      <alignment horizontal="center" vertical="center" shrinkToFit="1"/>
      <protection locked="0"/>
    </xf>
    <xf numFmtId="0" fontId="9" fillId="0" borderId="61" xfId="69" applyFont="1" applyFill="1" applyBorder="1" applyAlignment="1" applyProtection="1">
      <alignment horizontal="center" vertical="center"/>
      <protection/>
    </xf>
    <xf numFmtId="0" fontId="0" fillId="0" borderId="0" xfId="69" applyFont="1" applyBorder="1" applyAlignment="1" applyProtection="1">
      <alignment/>
      <protection/>
    </xf>
    <xf numFmtId="0" fontId="0" fillId="0" borderId="0" xfId="69" applyBorder="1" applyAlignment="1" applyProtection="1">
      <alignment horizontal="left"/>
      <protection/>
    </xf>
    <xf numFmtId="0" fontId="0" fillId="0" borderId="33" xfId="69" applyBorder="1" applyProtection="1">
      <alignment/>
      <protection/>
    </xf>
    <xf numFmtId="0" fontId="0" fillId="0" borderId="0" xfId="69" applyFont="1" applyProtection="1">
      <alignment/>
      <protection/>
    </xf>
    <xf numFmtId="0" fontId="10" fillId="35" borderId="62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0" fillId="0" borderId="28" xfId="69" applyBorder="1" applyAlignment="1" applyProtection="1">
      <alignment vertical="center" shrinkToFit="1"/>
      <protection locked="0"/>
    </xf>
    <xf numFmtId="0" fontId="82" fillId="0" borderId="28" xfId="69" applyFont="1" applyBorder="1" applyAlignment="1" applyProtection="1">
      <alignment vertical="center" shrinkToFit="1"/>
      <protection locked="0"/>
    </xf>
    <xf numFmtId="0" fontId="0" fillId="0" borderId="63" xfId="69" applyBorder="1" applyAlignment="1" applyProtection="1">
      <alignment horizontal="center" vertical="center" shrinkToFit="1"/>
      <protection locked="0"/>
    </xf>
    <xf numFmtId="0" fontId="0" fillId="0" borderId="57" xfId="69" applyBorder="1" applyAlignment="1" applyProtection="1">
      <alignment horizontal="center" vertical="center" shrinkToFit="1"/>
      <protection locked="0"/>
    </xf>
    <xf numFmtId="0" fontId="82" fillId="0" borderId="63" xfId="69" applyFont="1" applyBorder="1" applyAlignment="1" applyProtection="1">
      <alignment horizontal="center" vertical="center" shrinkToFit="1"/>
      <protection locked="0"/>
    </xf>
    <xf numFmtId="0" fontId="82" fillId="0" borderId="57" xfId="69" applyFont="1" applyBorder="1" applyAlignment="1" applyProtection="1">
      <alignment horizontal="center" vertical="center" shrinkToFit="1"/>
      <protection locked="0"/>
    </xf>
    <xf numFmtId="0" fontId="0" fillId="0" borderId="60" xfId="69" applyFont="1" applyBorder="1" applyAlignment="1" applyProtection="1">
      <alignment horizontal="center" vertical="center" shrinkToFit="1"/>
      <protection locked="0"/>
    </xf>
    <xf numFmtId="49" fontId="0" fillId="0" borderId="10" xfId="69" applyNumberFormat="1" applyFont="1" applyBorder="1" applyAlignment="1" applyProtection="1">
      <alignment horizontal="right" vertical="center"/>
      <protection locked="0"/>
    </xf>
    <xf numFmtId="49" fontId="0" fillId="0" borderId="14" xfId="69" applyNumberFormat="1" applyFont="1" applyBorder="1" applyAlignment="1" applyProtection="1">
      <alignment horizontal="right" vertical="center"/>
      <protection/>
    </xf>
    <xf numFmtId="0" fontId="0" fillId="0" borderId="24" xfId="69" applyFont="1" applyBorder="1" applyAlignment="1" applyProtection="1">
      <alignment vertical="center"/>
      <protection/>
    </xf>
    <xf numFmtId="49" fontId="82" fillId="0" borderId="14" xfId="69" applyNumberFormat="1" applyFont="1" applyBorder="1" applyAlignment="1" applyProtection="1">
      <alignment horizontal="right" vertical="center"/>
      <protection/>
    </xf>
    <xf numFmtId="178" fontId="0" fillId="0" borderId="47" xfId="70" applyNumberFormat="1" applyFont="1" applyBorder="1" applyAlignment="1" applyProtection="1">
      <alignment vertical="center" shrinkToFit="1"/>
      <protection/>
    </xf>
    <xf numFmtId="178" fontId="0" fillId="0" borderId="46" xfId="69" applyNumberFormat="1" applyFont="1" applyBorder="1" applyAlignment="1" applyProtection="1">
      <alignment vertical="center" shrinkToFit="1"/>
      <protection locked="0"/>
    </xf>
    <xf numFmtId="178" fontId="0" fillId="0" borderId="42" xfId="69" applyNumberFormat="1" applyBorder="1" applyAlignment="1" applyProtection="1">
      <alignment vertical="center" shrinkToFit="1"/>
      <protection locked="0"/>
    </xf>
    <xf numFmtId="178" fontId="0" fillId="0" borderId="47" xfId="69" applyNumberFormat="1" applyBorder="1" applyAlignment="1" applyProtection="1">
      <alignment vertical="center" shrinkToFit="1"/>
      <protection locked="0"/>
    </xf>
    <xf numFmtId="178" fontId="0" fillId="0" borderId="47" xfId="69" applyNumberFormat="1" applyFont="1" applyBorder="1" applyAlignment="1" applyProtection="1">
      <alignment vertical="center"/>
      <protection/>
    </xf>
    <xf numFmtId="178" fontId="0" fillId="0" borderId="46" xfId="69" applyNumberFormat="1" applyBorder="1" applyAlignment="1" applyProtection="1">
      <alignment vertical="center" shrinkToFit="1"/>
      <protection locked="0"/>
    </xf>
    <xf numFmtId="178" fontId="81" fillId="0" borderId="47" xfId="70" applyNumberFormat="1" applyFont="1" applyBorder="1" applyAlignment="1" applyProtection="1">
      <alignment vertical="center"/>
      <protection/>
    </xf>
    <xf numFmtId="178" fontId="82" fillId="0" borderId="46" xfId="69" applyNumberFormat="1" applyFont="1" applyBorder="1" applyAlignment="1" applyProtection="1">
      <alignment vertical="center" shrinkToFit="1"/>
      <protection locked="0"/>
    </xf>
    <xf numFmtId="178" fontId="82" fillId="0" borderId="42" xfId="69" applyNumberFormat="1" applyFont="1" applyBorder="1" applyAlignment="1" applyProtection="1">
      <alignment vertical="center" shrinkToFit="1"/>
      <protection locked="0"/>
    </xf>
    <xf numFmtId="178" fontId="82" fillId="0" borderId="47" xfId="69" applyNumberFormat="1" applyFont="1" applyBorder="1" applyAlignment="1" applyProtection="1">
      <alignment vertical="center" shrinkToFit="1"/>
      <protection locked="0"/>
    </xf>
    <xf numFmtId="178" fontId="81" fillId="0" borderId="47" xfId="69" applyNumberFormat="1" applyFont="1" applyBorder="1" applyAlignment="1" applyProtection="1">
      <alignment vertical="center"/>
      <protection/>
    </xf>
    <xf numFmtId="178" fontId="9" fillId="0" borderId="11" xfId="69" applyNumberFormat="1" applyFont="1" applyBorder="1" applyAlignment="1" applyProtection="1">
      <alignment horizontal="center" vertical="center"/>
      <protection/>
    </xf>
    <xf numFmtId="178" fontId="9" fillId="0" borderId="23" xfId="69" applyNumberFormat="1" applyFont="1" applyBorder="1" applyAlignment="1" applyProtection="1">
      <alignment horizontal="center"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8" fillId="0" borderId="0" xfId="61" applyFont="1" applyAlignment="1">
      <alignment vertical="center" shrinkToFit="1"/>
      <protection/>
    </xf>
    <xf numFmtId="0" fontId="38" fillId="0" borderId="0" xfId="61" applyFont="1">
      <alignment vertical="center"/>
      <protection/>
    </xf>
    <xf numFmtId="0" fontId="36" fillId="0" borderId="0" xfId="61" applyFont="1" applyAlignment="1">
      <alignment horizontal="left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44" xfId="61" applyFont="1" applyBorder="1" applyAlignment="1">
      <alignment horizontal="center" vertical="center" shrinkToFit="1"/>
      <protection/>
    </xf>
    <xf numFmtId="0" fontId="8" fillId="0" borderId="11" xfId="61" applyFont="1" applyBorder="1" applyAlignment="1">
      <alignment horizontal="center" vertical="center" shrinkToFit="1"/>
      <protection/>
    </xf>
    <xf numFmtId="0" fontId="8" fillId="0" borderId="45" xfId="61" applyFont="1" applyBorder="1" applyAlignment="1">
      <alignment horizontal="center" vertical="center"/>
      <protection/>
    </xf>
    <xf numFmtId="0" fontId="8" fillId="0" borderId="11" xfId="61" applyFont="1" applyBorder="1">
      <alignment vertical="center"/>
      <protection/>
    </xf>
    <xf numFmtId="0" fontId="8" fillId="0" borderId="45" xfId="61" applyFont="1" applyBorder="1">
      <alignment vertical="center"/>
      <protection/>
    </xf>
    <xf numFmtId="0" fontId="8" fillId="0" borderId="11" xfId="61" applyFont="1" applyBorder="1" applyAlignment="1">
      <alignment vertical="top"/>
      <protection/>
    </xf>
    <xf numFmtId="0" fontId="8" fillId="0" borderId="11" xfId="61" applyFont="1" applyBorder="1" applyAlignment="1">
      <alignment vertical="center" shrinkToFit="1"/>
      <protection/>
    </xf>
    <xf numFmtId="0" fontId="36" fillId="0" borderId="64" xfId="61" applyFont="1" applyFill="1" applyBorder="1" applyAlignment="1">
      <alignment horizontal="left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 shrinkToFit="1"/>
      <protection/>
    </xf>
    <xf numFmtId="0" fontId="8" fillId="0" borderId="0" xfId="61" applyFont="1" applyBorder="1">
      <alignment vertical="center"/>
      <protection/>
    </xf>
    <xf numFmtId="0" fontId="8" fillId="0" borderId="0" xfId="61" applyFont="1" applyBorder="1" applyAlignment="1">
      <alignment vertical="top"/>
      <protection/>
    </xf>
    <xf numFmtId="0" fontId="8" fillId="0" borderId="0" xfId="61" applyFont="1" applyBorder="1" applyAlignment="1">
      <alignment vertical="center" shrinkToFit="1"/>
      <protection/>
    </xf>
    <xf numFmtId="0" fontId="8" fillId="0" borderId="0" xfId="61" applyFont="1" applyAlignment="1">
      <alignment horizontal="center" vertical="center"/>
      <protection/>
    </xf>
    <xf numFmtId="0" fontId="39" fillId="0" borderId="0" xfId="62" applyFont="1">
      <alignment/>
      <protection/>
    </xf>
    <xf numFmtId="0" fontId="64" fillId="0" borderId="0" xfId="62" applyFont="1">
      <alignment/>
      <protection/>
    </xf>
    <xf numFmtId="0" fontId="15" fillId="0" borderId="0" xfId="62" applyFont="1" applyAlignment="1">
      <alignment horizontal="left"/>
      <protection/>
    </xf>
    <xf numFmtId="0" fontId="15" fillId="0" borderId="0" xfId="62" applyFont="1">
      <alignment/>
      <protection/>
    </xf>
    <xf numFmtId="0" fontId="64" fillId="0" borderId="19" xfId="62" applyFont="1" applyBorder="1">
      <alignment/>
      <protection/>
    </xf>
    <xf numFmtId="0" fontId="64" fillId="0" borderId="0" xfId="62" applyFont="1" applyBorder="1">
      <alignment/>
      <protection/>
    </xf>
    <xf numFmtId="0" fontId="64" fillId="0" borderId="28" xfId="62" applyFont="1" applyBorder="1">
      <alignment/>
      <protection/>
    </xf>
    <xf numFmtId="0" fontId="64" fillId="0" borderId="65" xfId="62" applyFont="1" applyBorder="1">
      <alignment/>
      <protection/>
    </xf>
    <xf numFmtId="0" fontId="64" fillId="0" borderId="11" xfId="62" applyFont="1" applyBorder="1">
      <alignment/>
      <protection/>
    </xf>
    <xf numFmtId="0" fontId="64" fillId="0" borderId="31" xfId="62" applyFont="1" applyBorder="1">
      <alignment/>
      <protection/>
    </xf>
    <xf numFmtId="0" fontId="64" fillId="0" borderId="39" xfId="62" applyFont="1" applyBorder="1">
      <alignment/>
      <protection/>
    </xf>
    <xf numFmtId="0" fontId="64" fillId="0" borderId="40" xfId="62" applyFont="1" applyBorder="1">
      <alignment/>
      <protection/>
    </xf>
    <xf numFmtId="0" fontId="64" fillId="0" borderId="41" xfId="62" applyFont="1" applyBorder="1">
      <alignment/>
      <protection/>
    </xf>
    <xf numFmtId="0" fontId="64" fillId="0" borderId="66" xfId="62" applyFont="1" applyBorder="1">
      <alignment/>
      <protection/>
    </xf>
    <xf numFmtId="0" fontId="64" fillId="0" borderId="14" xfId="62" applyFont="1" applyBorder="1">
      <alignment/>
      <protection/>
    </xf>
    <xf numFmtId="0" fontId="64" fillId="0" borderId="67" xfId="62" applyFont="1" applyBorder="1">
      <alignment/>
      <protection/>
    </xf>
    <xf numFmtId="0" fontId="64" fillId="0" borderId="43" xfId="62" applyFont="1" applyBorder="1">
      <alignment/>
      <protection/>
    </xf>
    <xf numFmtId="0" fontId="64" fillId="0" borderId="12" xfId="62" applyFont="1" applyBorder="1">
      <alignment/>
      <protection/>
    </xf>
    <xf numFmtId="0" fontId="0" fillId="0" borderId="25" xfId="69" applyBorder="1" applyAlignment="1" applyProtection="1">
      <alignment vertical="center"/>
      <protection/>
    </xf>
    <xf numFmtId="0" fontId="0" fillId="0" borderId="11" xfId="69" applyBorder="1" applyAlignment="1" applyProtection="1">
      <alignment vertical="center"/>
      <protection/>
    </xf>
    <xf numFmtId="0" fontId="0" fillId="0" borderId="13" xfId="69" applyBorder="1" applyAlignment="1" applyProtection="1">
      <alignment vertical="center"/>
      <protection/>
    </xf>
    <xf numFmtId="0" fontId="0" fillId="0" borderId="25" xfId="69" applyBorder="1" applyAlignment="1" applyProtection="1">
      <alignment horizontal="center" vertical="center"/>
      <protection locked="0"/>
    </xf>
    <xf numFmtId="0" fontId="0" fillId="0" borderId="44" xfId="69" applyBorder="1" applyAlignment="1" applyProtection="1">
      <alignment horizontal="center" vertical="center"/>
      <protection locked="0"/>
    </xf>
    <xf numFmtId="177" fontId="9" fillId="0" borderId="11" xfId="69" applyNumberFormat="1" applyFont="1" applyBorder="1" applyAlignment="1" applyProtection="1">
      <alignment horizontal="center" vertical="center"/>
      <protection/>
    </xf>
    <xf numFmtId="177" fontId="9" fillId="0" borderId="23" xfId="69" applyNumberFormat="1" applyFont="1" applyBorder="1" applyAlignment="1" applyProtection="1">
      <alignment horizontal="center" vertical="center"/>
      <protection/>
    </xf>
    <xf numFmtId="0" fontId="0" fillId="0" borderId="33" xfId="69" applyBorder="1" applyProtection="1">
      <alignment/>
      <protection locked="0"/>
    </xf>
    <xf numFmtId="0" fontId="7" fillId="0" borderId="0" xfId="69" applyFont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1" fillId="0" borderId="68" xfId="69" applyFont="1" applyBorder="1" applyAlignment="1" applyProtection="1">
      <alignment horizontal="center" vertical="center" shrinkToFit="1"/>
      <protection/>
    </xf>
    <xf numFmtId="0" fontId="0" fillId="0" borderId="69" xfId="69" applyBorder="1" applyAlignment="1" applyProtection="1">
      <alignment vertical="center" shrinkToFit="1"/>
      <protection locked="0"/>
    </xf>
    <xf numFmtId="0" fontId="0" fillId="0" borderId="23" xfId="69" applyBorder="1" applyAlignment="1" applyProtection="1">
      <alignment vertical="center" shrinkToFit="1"/>
      <protection locked="0"/>
    </xf>
    <xf numFmtId="0" fontId="7" fillId="33" borderId="70" xfId="69" applyFont="1" applyFill="1" applyBorder="1" applyAlignment="1" applyProtection="1">
      <alignment horizontal="center" vertical="center"/>
      <protection/>
    </xf>
    <xf numFmtId="0" fontId="7" fillId="33" borderId="10" xfId="69" applyFont="1" applyFill="1" applyBorder="1" applyAlignment="1" applyProtection="1">
      <alignment horizontal="center" vertical="center"/>
      <protection/>
    </xf>
    <xf numFmtId="0" fontId="0" fillId="0" borderId="71" xfId="69" applyFont="1" applyBorder="1" applyAlignment="1" applyProtection="1">
      <alignment vertical="center" shrinkToFit="1"/>
      <protection/>
    </xf>
    <xf numFmtId="0" fontId="0" fillId="0" borderId="62" xfId="69" applyFont="1" applyBorder="1" applyAlignment="1" applyProtection="1">
      <alignment vertical="center" shrinkToFit="1"/>
      <protection/>
    </xf>
    <xf numFmtId="0" fontId="0" fillId="0" borderId="72" xfId="69" applyBorder="1" applyAlignment="1" applyProtection="1">
      <alignment vertical="center" shrinkToFit="1"/>
      <protection locked="0"/>
    </xf>
    <xf numFmtId="0" fontId="0" fillId="0" borderId="73" xfId="69" applyBorder="1" applyAlignment="1" applyProtection="1">
      <alignment vertical="center" shrinkToFit="1"/>
      <protection locked="0"/>
    </xf>
    <xf numFmtId="0" fontId="7" fillId="0" borderId="74" xfId="69" applyFont="1" applyBorder="1" applyAlignment="1" applyProtection="1">
      <alignment horizontal="center" vertical="center"/>
      <protection locked="0"/>
    </xf>
    <xf numFmtId="0" fontId="7" fillId="0" borderId="68" xfId="69" applyFont="1" applyBorder="1" applyAlignment="1" applyProtection="1">
      <alignment horizontal="center" vertical="center"/>
      <protection locked="0"/>
    </xf>
    <xf numFmtId="0" fontId="15" fillId="0" borderId="0" xfId="69" applyFont="1" applyAlignment="1" applyProtection="1">
      <alignment horizontal="center" vertical="center" shrinkToFit="1"/>
      <protection/>
    </xf>
    <xf numFmtId="0" fontId="26" fillId="0" borderId="0" xfId="69" applyFont="1" applyAlignment="1" applyProtection="1">
      <alignment vertical="center" shrinkToFit="1"/>
      <protection/>
    </xf>
    <xf numFmtId="0" fontId="0" fillId="0" borderId="0" xfId="69" applyBorder="1" applyAlignment="1" applyProtection="1">
      <alignment horizontal="center"/>
      <protection/>
    </xf>
    <xf numFmtId="0" fontId="9" fillId="0" borderId="0" xfId="69" applyFont="1" applyBorder="1" applyAlignment="1" applyProtection="1">
      <alignment horizontal="center" vertical="center" wrapText="1"/>
      <protection/>
    </xf>
    <xf numFmtId="0" fontId="12" fillId="0" borderId="11" xfId="69" applyFont="1" applyBorder="1" applyAlignment="1" applyProtection="1">
      <alignment horizontal="center" vertical="center" shrinkToFit="1"/>
      <protection/>
    </xf>
    <xf numFmtId="0" fontId="16" fillId="0" borderId="0" xfId="69" applyFont="1" applyAlignment="1" applyProtection="1">
      <alignment horizontal="center" vertical="center" wrapText="1" shrinkToFit="1"/>
      <protection/>
    </xf>
    <xf numFmtId="0" fontId="0" fillId="0" borderId="47" xfId="69" applyBorder="1" applyAlignment="1" applyProtection="1">
      <alignment horizontal="center" vertical="center"/>
      <protection/>
    </xf>
    <xf numFmtId="0" fontId="0" fillId="0" borderId="16" xfId="69" applyBorder="1" applyAlignment="1" applyProtection="1">
      <alignment horizontal="center" vertical="center"/>
      <protection/>
    </xf>
    <xf numFmtId="0" fontId="0" fillId="0" borderId="75" xfId="69" applyBorder="1" applyAlignment="1" applyProtection="1">
      <alignment horizontal="center" vertical="center"/>
      <protection/>
    </xf>
    <xf numFmtId="0" fontId="0" fillId="0" borderId="76" xfId="69" applyBorder="1" applyAlignment="1" applyProtection="1">
      <alignment horizontal="center" vertical="center"/>
      <protection/>
    </xf>
    <xf numFmtId="0" fontId="7" fillId="0" borderId="77" xfId="69" applyFont="1" applyBorder="1" applyAlignment="1" applyProtection="1">
      <alignment horizontal="center" vertical="center"/>
      <protection locked="0"/>
    </xf>
    <xf numFmtId="0" fontId="7" fillId="0" borderId="78" xfId="69" applyFont="1" applyBorder="1" applyAlignment="1" applyProtection="1">
      <alignment horizontal="center" vertical="center"/>
      <protection locked="0"/>
    </xf>
    <xf numFmtId="0" fontId="0" fillId="33" borderId="42" xfId="69" applyFont="1" applyFill="1" applyBorder="1" applyAlignment="1" applyProtection="1">
      <alignment horizontal="center" vertical="center" shrinkToFit="1"/>
      <protection/>
    </xf>
    <xf numFmtId="0" fontId="0" fillId="33" borderId="23" xfId="69" applyFont="1" applyFill="1" applyBorder="1" applyAlignment="1" applyProtection="1">
      <alignment horizontal="center" vertical="center" shrinkToFit="1"/>
      <protection/>
    </xf>
    <xf numFmtId="0" fontId="12" fillId="0" borderId="11" xfId="69" applyFont="1" applyBorder="1" applyAlignment="1" applyProtection="1">
      <alignment horizontal="center" vertical="center" shrinkToFit="1"/>
      <protection locked="0"/>
    </xf>
    <xf numFmtId="0" fontId="18" fillId="0" borderId="11" xfId="69" applyFont="1" applyBorder="1" applyAlignment="1" applyProtection="1">
      <alignment horizontal="center" vertical="center" wrapText="1" shrinkToFit="1"/>
      <protection/>
    </xf>
    <xf numFmtId="0" fontId="18" fillId="0" borderId="11" xfId="69" applyFont="1" applyBorder="1" applyAlignment="1" applyProtection="1">
      <alignment horizontal="center" vertical="center" shrinkToFit="1"/>
      <protection/>
    </xf>
    <xf numFmtId="0" fontId="7" fillId="0" borderId="78" xfId="69" applyFont="1" applyBorder="1" applyAlignment="1" applyProtection="1">
      <alignment horizontal="center" vertical="center" shrinkToFit="1"/>
      <protection locked="0"/>
    </xf>
    <xf numFmtId="0" fontId="7" fillId="0" borderId="76" xfId="69" applyFont="1" applyBorder="1" applyAlignment="1" applyProtection="1">
      <alignment horizontal="center" vertical="center" shrinkToFit="1"/>
      <protection locked="0"/>
    </xf>
    <xf numFmtId="0" fontId="0" fillId="33" borderId="75" xfId="69" applyFont="1" applyFill="1" applyBorder="1" applyAlignment="1" applyProtection="1">
      <alignment horizontal="center" vertical="center"/>
      <protection/>
    </xf>
    <xf numFmtId="0" fontId="0" fillId="33" borderId="76" xfId="69" applyFont="1" applyFill="1" applyBorder="1" applyAlignment="1" applyProtection="1">
      <alignment horizontal="center" vertical="center"/>
      <protection/>
    </xf>
    <xf numFmtId="0" fontId="0" fillId="0" borderId="42" xfId="69" applyBorder="1" applyAlignment="1" applyProtection="1">
      <alignment horizontal="center" vertical="center"/>
      <protection locked="0"/>
    </xf>
    <xf numFmtId="0" fontId="0" fillId="0" borderId="38" xfId="69" applyBorder="1" applyAlignment="1" applyProtection="1">
      <alignment horizontal="center" vertical="center"/>
      <protection locked="0"/>
    </xf>
    <xf numFmtId="0" fontId="0" fillId="0" borderId="23" xfId="69" applyBorder="1" applyAlignment="1" applyProtection="1">
      <alignment horizontal="center" vertical="center"/>
      <protection locked="0"/>
    </xf>
    <xf numFmtId="0" fontId="7" fillId="0" borderId="78" xfId="69" applyFont="1" applyBorder="1" applyAlignment="1" applyProtection="1">
      <alignment horizontal="center" vertical="center"/>
      <protection/>
    </xf>
    <xf numFmtId="0" fontId="7" fillId="0" borderId="76" xfId="69" applyFont="1" applyBorder="1" applyAlignment="1" applyProtection="1">
      <alignment horizontal="center" vertical="center"/>
      <protection/>
    </xf>
    <xf numFmtId="0" fontId="18" fillId="0" borderId="77" xfId="69" applyFont="1" applyBorder="1" applyAlignment="1" applyProtection="1">
      <alignment horizontal="center" vertical="center"/>
      <protection locked="0"/>
    </xf>
    <xf numFmtId="0" fontId="18" fillId="0" borderId="78" xfId="69" applyFont="1" applyBorder="1" applyAlignment="1" applyProtection="1">
      <alignment horizontal="center" vertical="center"/>
      <protection locked="0"/>
    </xf>
    <xf numFmtId="0" fontId="18" fillId="0" borderId="76" xfId="69" applyFont="1" applyBorder="1" applyAlignment="1" applyProtection="1">
      <alignment horizontal="center" vertical="center"/>
      <protection locked="0"/>
    </xf>
    <xf numFmtId="0" fontId="17" fillId="0" borderId="79" xfId="69" applyFont="1" applyBorder="1" applyAlignment="1" applyProtection="1">
      <alignment horizontal="center" vertical="center" wrapText="1" shrinkToFit="1"/>
      <protection locked="0"/>
    </xf>
    <xf numFmtId="0" fontId="17" fillId="0" borderId="0" xfId="69" applyFont="1" applyBorder="1" applyAlignment="1" applyProtection="1">
      <alignment horizontal="center" vertical="center" wrapText="1" shrinkToFit="1"/>
      <protection locked="0"/>
    </xf>
    <xf numFmtId="0" fontId="17" fillId="0" borderId="80" xfId="69" applyFont="1" applyBorder="1" applyAlignment="1" applyProtection="1">
      <alignment horizontal="center" vertical="center" wrapText="1" shrinkToFit="1"/>
      <protection locked="0"/>
    </xf>
    <xf numFmtId="0" fontId="17" fillId="0" borderId="74" xfId="69" applyFont="1" applyBorder="1" applyAlignment="1" applyProtection="1">
      <alignment horizontal="center" vertical="center" wrapText="1" shrinkToFit="1"/>
      <protection locked="0"/>
    </xf>
    <xf numFmtId="0" fontId="17" fillId="0" borderId="68" xfId="69" applyFont="1" applyBorder="1" applyAlignment="1" applyProtection="1">
      <alignment horizontal="center" vertical="center" wrapText="1" shrinkToFit="1"/>
      <protection locked="0"/>
    </xf>
    <xf numFmtId="0" fontId="17" fillId="0" borderId="81" xfId="69" applyFont="1" applyBorder="1" applyAlignment="1" applyProtection="1">
      <alignment horizontal="center" vertical="center" wrapText="1" shrinkToFit="1"/>
      <protection locked="0"/>
    </xf>
    <xf numFmtId="0" fontId="0" fillId="0" borderId="71" xfId="69" applyBorder="1" applyAlignment="1" applyProtection="1">
      <alignment vertical="center" shrinkToFit="1"/>
      <protection locked="0"/>
    </xf>
    <xf numFmtId="0" fontId="0" fillId="0" borderId="62" xfId="69" applyBorder="1" applyAlignment="1" applyProtection="1">
      <alignment vertical="center" shrinkToFit="1"/>
      <protection locked="0"/>
    </xf>
    <xf numFmtId="0" fontId="0" fillId="33" borderId="42" xfId="69" applyFont="1" applyFill="1" applyBorder="1" applyAlignment="1" applyProtection="1">
      <alignment horizontal="center" vertical="center"/>
      <protection/>
    </xf>
    <xf numFmtId="0" fontId="0" fillId="33" borderId="23" xfId="69" applyFont="1" applyFill="1" applyBorder="1" applyAlignment="1" applyProtection="1">
      <alignment horizontal="center" vertical="center"/>
      <protection/>
    </xf>
    <xf numFmtId="0" fontId="0" fillId="33" borderId="37" xfId="69" applyFill="1" applyBorder="1" applyAlignment="1" applyProtection="1">
      <alignment horizontal="center" vertical="center"/>
      <protection/>
    </xf>
    <xf numFmtId="0" fontId="0" fillId="0" borderId="82" xfId="69" applyBorder="1" applyAlignment="1" applyProtection="1">
      <alignment horizontal="center" vertical="center"/>
      <protection/>
    </xf>
    <xf numFmtId="0" fontId="0" fillId="0" borderId="73" xfId="69" applyBorder="1" applyAlignment="1" applyProtection="1">
      <alignment horizontal="center" vertical="center"/>
      <protection/>
    </xf>
    <xf numFmtId="0" fontId="0" fillId="0" borderId="62" xfId="69" applyBorder="1" applyAlignment="1" applyProtection="1">
      <alignment horizontal="center" vertical="center"/>
      <protection/>
    </xf>
    <xf numFmtId="0" fontId="0" fillId="0" borderId="11" xfId="69" applyFont="1" applyBorder="1" applyAlignment="1" applyProtection="1">
      <alignment vertical="center" shrinkToFit="1"/>
      <protection locked="0"/>
    </xf>
    <xf numFmtId="0" fontId="0" fillId="0" borderId="46" xfId="69" applyBorder="1" applyAlignment="1" applyProtection="1">
      <alignment horizontal="center" vertical="center"/>
      <protection/>
    </xf>
    <xf numFmtId="0" fontId="0" fillId="0" borderId="17" xfId="69" applyBorder="1" applyAlignment="1" applyProtection="1">
      <alignment horizontal="center" vertical="center"/>
      <protection/>
    </xf>
    <xf numFmtId="0" fontId="0" fillId="33" borderId="38" xfId="69" applyFont="1" applyFill="1" applyBorder="1" applyAlignment="1" applyProtection="1">
      <alignment horizontal="center" vertical="center"/>
      <protection/>
    </xf>
    <xf numFmtId="0" fontId="0" fillId="0" borderId="77" xfId="69" applyFont="1" applyBorder="1" applyAlignment="1" applyProtection="1">
      <alignment horizontal="center" vertical="center"/>
      <protection/>
    </xf>
    <xf numFmtId="0" fontId="0" fillId="0" borderId="43" xfId="69" applyFont="1" applyBorder="1" applyAlignment="1" applyProtection="1">
      <alignment vertical="center" shrinkToFit="1"/>
      <protection/>
    </xf>
    <xf numFmtId="0" fontId="0" fillId="0" borderId="11" xfId="69" applyBorder="1" applyAlignment="1" applyProtection="1">
      <alignment horizontal="center" vertical="center"/>
      <protection locked="0"/>
    </xf>
    <xf numFmtId="0" fontId="10" fillId="0" borderId="0" xfId="69" applyFont="1" applyBorder="1" applyAlignment="1" applyProtection="1">
      <alignment vertical="center" shrinkToFit="1"/>
      <protection/>
    </xf>
    <xf numFmtId="0" fontId="17" fillId="0" borderId="0" xfId="69" applyFont="1" applyAlignment="1" applyProtection="1">
      <alignment vertical="center" shrinkToFit="1"/>
      <protection/>
    </xf>
    <xf numFmtId="0" fontId="7" fillId="0" borderId="72" xfId="69" applyFont="1" applyBorder="1" applyAlignment="1" applyProtection="1">
      <alignment horizontal="center" vertical="center"/>
      <protection/>
    </xf>
    <xf numFmtId="0" fontId="7" fillId="0" borderId="83" xfId="69" applyFont="1" applyBorder="1" applyAlignment="1" applyProtection="1">
      <alignment horizontal="center" vertical="center"/>
      <protection/>
    </xf>
    <xf numFmtId="0" fontId="7" fillId="0" borderId="72" xfId="69" applyFont="1" applyBorder="1" applyAlignment="1" applyProtection="1">
      <alignment horizontal="center" vertical="center"/>
      <protection locked="0"/>
    </xf>
    <xf numFmtId="0" fontId="7" fillId="0" borderId="83" xfId="69" applyFont="1" applyBorder="1" applyAlignment="1" applyProtection="1">
      <alignment horizontal="center" vertical="center"/>
      <protection locked="0"/>
    </xf>
    <xf numFmtId="0" fontId="7" fillId="0" borderId="76" xfId="69" applyFont="1" applyBorder="1" applyAlignment="1" applyProtection="1">
      <alignment horizontal="center" vertical="center"/>
      <protection locked="0"/>
    </xf>
    <xf numFmtId="0" fontId="7" fillId="0" borderId="79" xfId="69" applyFont="1" applyBorder="1" applyAlignment="1" applyProtection="1">
      <alignment horizontal="center" vertical="center"/>
      <protection locked="0"/>
    </xf>
    <xf numFmtId="0" fontId="7" fillId="0" borderId="80" xfId="69" applyFont="1" applyBorder="1" applyAlignment="1" applyProtection="1">
      <alignment horizontal="center" vertical="center"/>
      <protection locked="0"/>
    </xf>
    <xf numFmtId="0" fontId="7" fillId="0" borderId="81" xfId="69" applyFont="1" applyBorder="1" applyAlignment="1" applyProtection="1">
      <alignment horizontal="center" vertical="center"/>
      <protection locked="0"/>
    </xf>
    <xf numFmtId="0" fontId="0" fillId="33" borderId="11" xfId="69" applyFont="1" applyFill="1" applyBorder="1" applyAlignment="1" applyProtection="1">
      <alignment horizontal="center" vertical="center" shrinkToFit="1"/>
      <protection/>
    </xf>
    <xf numFmtId="0" fontId="0" fillId="33" borderId="11" xfId="69" applyFont="1" applyFill="1" applyBorder="1" applyAlignment="1" applyProtection="1">
      <alignment horizontal="center" vertical="center"/>
      <protection/>
    </xf>
    <xf numFmtId="0" fontId="7" fillId="33" borderId="46" xfId="69" applyFont="1" applyFill="1" applyBorder="1" applyAlignment="1" applyProtection="1">
      <alignment horizontal="center" vertical="center" wrapText="1"/>
      <protection/>
    </xf>
    <xf numFmtId="0" fontId="7" fillId="33" borderId="10" xfId="69" applyFont="1" applyFill="1" applyBorder="1" applyAlignment="1" applyProtection="1">
      <alignment horizontal="center" vertical="center" wrapText="1"/>
      <protection/>
    </xf>
    <xf numFmtId="0" fontId="22" fillId="33" borderId="42" xfId="69" applyFont="1" applyFill="1" applyBorder="1" applyAlignment="1" applyProtection="1">
      <alignment horizontal="center" vertical="center" wrapText="1" shrinkToFit="1"/>
      <protection/>
    </xf>
    <xf numFmtId="0" fontId="22" fillId="33" borderId="23" xfId="69" applyFont="1" applyFill="1" applyBorder="1" applyAlignment="1" applyProtection="1">
      <alignment horizontal="center" vertical="center" wrapText="1" shrinkToFit="1"/>
      <protection/>
    </xf>
    <xf numFmtId="0" fontId="0" fillId="34" borderId="42" xfId="69" applyFont="1" applyFill="1" applyBorder="1" applyAlignment="1" applyProtection="1">
      <alignment horizontal="center" vertical="center"/>
      <protection/>
    </xf>
    <xf numFmtId="0" fontId="0" fillId="34" borderId="23" xfId="69" applyFont="1" applyFill="1" applyBorder="1" applyAlignment="1" applyProtection="1">
      <alignment horizontal="center" vertical="center"/>
      <protection/>
    </xf>
    <xf numFmtId="0" fontId="82" fillId="0" borderId="71" xfId="69" applyFont="1" applyBorder="1" applyAlignment="1" applyProtection="1">
      <alignment vertical="center" shrinkToFit="1"/>
      <protection locked="0"/>
    </xf>
    <xf numFmtId="0" fontId="82" fillId="0" borderId="62" xfId="69" applyFont="1" applyBorder="1" applyAlignment="1" applyProtection="1">
      <alignment vertical="center" shrinkToFit="1"/>
      <protection locked="0"/>
    </xf>
    <xf numFmtId="0" fontId="0" fillId="34" borderId="75" xfId="69" applyFont="1" applyFill="1" applyBorder="1" applyAlignment="1" applyProtection="1">
      <alignment horizontal="center" vertical="center"/>
      <protection/>
    </xf>
    <xf numFmtId="0" fontId="0" fillId="34" borderId="37" xfId="69" applyFill="1" applyBorder="1" applyAlignment="1" applyProtection="1">
      <alignment horizontal="center" vertical="center"/>
      <protection/>
    </xf>
    <xf numFmtId="0" fontId="0" fillId="34" borderId="76" xfId="69" applyFont="1" applyFill="1" applyBorder="1" applyAlignment="1" applyProtection="1">
      <alignment horizontal="center" vertical="center"/>
      <protection/>
    </xf>
    <xf numFmtId="0" fontId="82" fillId="0" borderId="69" xfId="69" applyFont="1" applyBorder="1" applyAlignment="1" applyProtection="1">
      <alignment vertical="center" shrinkToFit="1"/>
      <protection locked="0"/>
    </xf>
    <xf numFmtId="0" fontId="82" fillId="0" borderId="23" xfId="69" applyFont="1" applyBorder="1" applyAlignment="1" applyProtection="1">
      <alignment vertical="center" shrinkToFit="1"/>
      <protection locked="0"/>
    </xf>
    <xf numFmtId="0" fontId="82" fillId="0" borderId="71" xfId="69" applyFont="1" applyBorder="1" applyAlignment="1" applyProtection="1">
      <alignment vertical="center" shrinkToFit="1"/>
      <protection/>
    </xf>
    <xf numFmtId="0" fontId="82" fillId="0" borderId="62" xfId="69" applyFont="1" applyBorder="1" applyAlignment="1" applyProtection="1">
      <alignment vertical="center" shrinkToFit="1"/>
      <protection/>
    </xf>
    <xf numFmtId="0" fontId="7" fillId="34" borderId="46" xfId="69" applyFont="1" applyFill="1" applyBorder="1" applyAlignment="1" applyProtection="1">
      <alignment horizontal="center" vertical="center" wrapText="1"/>
      <protection/>
    </xf>
    <xf numFmtId="0" fontId="7" fillId="34" borderId="10" xfId="69" applyFont="1" applyFill="1" applyBorder="1" applyAlignment="1" applyProtection="1">
      <alignment horizontal="center" vertical="center" wrapText="1"/>
      <protection/>
    </xf>
    <xf numFmtId="0" fontId="22" fillId="34" borderId="42" xfId="69" applyFont="1" applyFill="1" applyBorder="1" applyAlignment="1" applyProtection="1">
      <alignment horizontal="center" vertical="center" wrapText="1" shrinkToFit="1"/>
      <protection/>
    </xf>
    <xf numFmtId="0" fontId="22" fillId="34" borderId="23" xfId="69" applyFont="1" applyFill="1" applyBorder="1" applyAlignment="1" applyProtection="1">
      <alignment horizontal="center" vertical="center" wrapText="1" shrinkToFit="1"/>
      <protection/>
    </xf>
    <xf numFmtId="0" fontId="0" fillId="34" borderId="42" xfId="69" applyFont="1" applyFill="1" applyBorder="1" applyAlignment="1" applyProtection="1">
      <alignment horizontal="center" vertical="center" shrinkToFit="1"/>
      <protection/>
    </xf>
    <xf numFmtId="0" fontId="0" fillId="34" borderId="23" xfId="69" applyFont="1" applyFill="1" applyBorder="1" applyAlignment="1" applyProtection="1">
      <alignment horizontal="center" vertical="center" shrinkToFit="1"/>
      <protection/>
    </xf>
    <xf numFmtId="0" fontId="0" fillId="34" borderId="38" xfId="69" applyFont="1" applyFill="1" applyBorder="1" applyAlignment="1" applyProtection="1">
      <alignment horizontal="center" vertical="center"/>
      <protection/>
    </xf>
    <xf numFmtId="0" fontId="18" fillId="0" borderId="77" xfId="69" applyFont="1" applyBorder="1" applyAlignment="1" applyProtection="1">
      <alignment horizontal="center"/>
      <protection locked="0"/>
    </xf>
    <xf numFmtId="0" fontId="18" fillId="0" borderId="78" xfId="69" applyFont="1" applyBorder="1" applyAlignment="1" applyProtection="1">
      <alignment horizontal="center"/>
      <protection locked="0"/>
    </xf>
    <xf numFmtId="0" fontId="18" fillId="0" borderId="76" xfId="69" applyFont="1" applyBorder="1" applyAlignment="1" applyProtection="1">
      <alignment horizontal="center"/>
      <protection locked="0"/>
    </xf>
    <xf numFmtId="0" fontId="82" fillId="0" borderId="72" xfId="69" applyFont="1" applyBorder="1" applyAlignment="1" applyProtection="1">
      <alignment vertical="center" shrinkToFit="1"/>
      <protection locked="0"/>
    </xf>
    <xf numFmtId="0" fontId="82" fillId="0" borderId="73" xfId="69" applyFont="1" applyBorder="1" applyAlignment="1" applyProtection="1">
      <alignment vertical="center" shrinkToFit="1"/>
      <protection locked="0"/>
    </xf>
    <xf numFmtId="0" fontId="7" fillId="34" borderId="70" xfId="69" applyFont="1" applyFill="1" applyBorder="1" applyAlignment="1" applyProtection="1">
      <alignment horizontal="center" vertical="center"/>
      <protection/>
    </xf>
    <xf numFmtId="0" fontId="7" fillId="34" borderId="10" xfId="69" applyFont="1" applyFill="1" applyBorder="1" applyAlignment="1" applyProtection="1">
      <alignment horizontal="center" vertical="center"/>
      <protection/>
    </xf>
    <xf numFmtId="0" fontId="0" fillId="34" borderId="11" xfId="69" applyFont="1" applyFill="1" applyBorder="1" applyAlignment="1" applyProtection="1">
      <alignment horizontal="center" vertical="center" shrinkToFit="1"/>
      <protection/>
    </xf>
    <xf numFmtId="0" fontId="0" fillId="34" borderId="11" xfId="69" applyFont="1" applyFill="1" applyBorder="1" applyAlignment="1" applyProtection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shrinkToFit="1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shrinkToFit="1"/>
      <protection/>
    </xf>
    <xf numFmtId="0" fontId="36" fillId="0" borderId="0" xfId="61" applyFont="1" applyAlignment="1">
      <alignment horizontal="center" vertical="center"/>
      <protection/>
    </xf>
    <xf numFmtId="0" fontId="36" fillId="0" borderId="43" xfId="61" applyFont="1" applyBorder="1" applyAlignment="1">
      <alignment horizontal="center" vertical="center" shrinkToFit="1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64" fillId="0" borderId="11" xfId="62" applyFont="1" applyBorder="1" applyAlignment="1">
      <alignment horizontal="center"/>
      <protection/>
    </xf>
    <xf numFmtId="0" fontId="64" fillId="0" borderId="29" xfId="62" applyFont="1" applyBorder="1" applyAlignment="1">
      <alignment horizontal="center"/>
      <protection/>
    </xf>
    <xf numFmtId="0" fontId="64" fillId="0" borderId="13" xfId="62" applyFont="1" applyBorder="1" applyAlignment="1">
      <alignment horizontal="center"/>
      <protection/>
    </xf>
    <xf numFmtId="0" fontId="64" fillId="0" borderId="32" xfId="62" applyFont="1" applyBorder="1" applyAlignment="1">
      <alignment horizontal="center"/>
      <protection/>
    </xf>
    <xf numFmtId="0" fontId="64" fillId="0" borderId="43" xfId="62" applyFont="1" applyBorder="1" applyAlignment="1">
      <alignment horizontal="left"/>
      <protection/>
    </xf>
    <xf numFmtId="0" fontId="64" fillId="0" borderId="25" xfId="62" applyFont="1" applyBorder="1" applyAlignment="1">
      <alignment horizontal="center"/>
      <protection/>
    </xf>
    <xf numFmtId="0" fontId="64" fillId="0" borderId="26" xfId="62" applyFont="1" applyBorder="1" applyAlignment="1">
      <alignment horizontal="center"/>
      <protection/>
    </xf>
    <xf numFmtId="0" fontId="64" fillId="0" borderId="42" xfId="62" applyFont="1" applyBorder="1" applyAlignment="1">
      <alignment horizontal="center"/>
      <protection/>
    </xf>
    <xf numFmtId="0" fontId="64" fillId="0" borderId="38" xfId="62" applyFont="1" applyBorder="1" applyAlignment="1">
      <alignment horizontal="center"/>
      <protection/>
    </xf>
    <xf numFmtId="0" fontId="64" fillId="0" borderId="84" xfId="62" applyFont="1" applyBorder="1" applyAlignment="1">
      <alignment horizontal="center"/>
      <protection/>
    </xf>
    <xf numFmtId="0" fontId="64" fillId="0" borderId="65" xfId="62" applyFont="1" applyBorder="1" applyAlignment="1">
      <alignment vertical="center"/>
      <protection/>
    </xf>
    <xf numFmtId="0" fontId="64" fillId="0" borderId="27" xfId="62" applyFont="1" applyBorder="1" applyAlignment="1">
      <alignment vertical="center"/>
      <protection/>
    </xf>
    <xf numFmtId="0" fontId="31" fillId="0" borderId="42" xfId="63" applyFont="1" applyBorder="1" applyProtection="1">
      <alignment vertical="center"/>
      <protection locked="0"/>
    </xf>
    <xf numFmtId="0" fontId="31" fillId="0" borderId="38" xfId="63" applyFont="1" applyBorder="1" applyProtection="1">
      <alignment vertical="center"/>
      <protection locked="0"/>
    </xf>
    <xf numFmtId="0" fontId="31" fillId="0" borderId="23" xfId="63" applyFont="1" applyBorder="1" applyProtection="1">
      <alignment vertical="center"/>
      <protection locked="0"/>
    </xf>
    <xf numFmtId="0" fontId="32" fillId="0" borderId="42" xfId="63" applyFont="1" applyBorder="1" applyAlignment="1">
      <alignment horizontal="distributed" vertical="center"/>
      <protection/>
    </xf>
    <xf numFmtId="0" fontId="32" fillId="0" borderId="23" xfId="63" applyFont="1" applyBorder="1" applyAlignment="1">
      <alignment horizontal="distributed" vertical="center"/>
      <protection/>
    </xf>
    <xf numFmtId="0" fontId="32" fillId="0" borderId="67" xfId="63" applyFont="1" applyBorder="1" applyAlignment="1">
      <alignment horizontal="center" vertical="center"/>
      <protection/>
    </xf>
    <xf numFmtId="0" fontId="32" fillId="0" borderId="43" xfId="63" applyFont="1" applyBorder="1" applyAlignment="1">
      <alignment horizontal="center" vertical="center"/>
      <protection/>
    </xf>
    <xf numFmtId="0" fontId="33" fillId="0" borderId="40" xfId="63" applyFont="1" applyFill="1" applyBorder="1" applyAlignment="1">
      <alignment horizontal="right" vertical="center"/>
      <protection/>
    </xf>
    <xf numFmtId="0" fontId="31" fillId="0" borderId="39" xfId="63" applyFont="1" applyBorder="1" applyProtection="1">
      <alignment vertical="center"/>
      <protection locked="0"/>
    </xf>
    <xf numFmtId="0" fontId="31" fillId="0" borderId="40" xfId="63" applyFont="1" applyBorder="1" applyProtection="1">
      <alignment vertical="center"/>
      <protection locked="0"/>
    </xf>
    <xf numFmtId="0" fontId="31" fillId="0" borderId="41" xfId="63" applyFont="1" applyBorder="1" applyProtection="1">
      <alignment vertical="center"/>
      <protection locked="0"/>
    </xf>
    <xf numFmtId="0" fontId="31" fillId="0" borderId="67" xfId="63" applyFont="1" applyBorder="1" applyProtection="1">
      <alignment vertical="center"/>
      <protection locked="0"/>
    </xf>
    <xf numFmtId="0" fontId="31" fillId="0" borderId="43" xfId="63" applyFont="1" applyBorder="1" applyProtection="1">
      <alignment vertical="center"/>
      <protection locked="0"/>
    </xf>
    <xf numFmtId="0" fontId="31" fillId="0" borderId="12" xfId="63" applyFont="1" applyBorder="1" applyProtection="1">
      <alignment vertical="center"/>
      <protection locked="0"/>
    </xf>
    <xf numFmtId="0" fontId="29" fillId="0" borderId="0" xfId="63" applyFont="1" applyAlignment="1">
      <alignment horizontal="center" vertical="center"/>
      <protection/>
    </xf>
    <xf numFmtId="0" fontId="10" fillId="7" borderId="44" xfId="0" applyFont="1" applyFill="1" applyBorder="1" applyAlignment="1">
      <alignment horizontal="center" vertical="center" wrapText="1"/>
    </xf>
    <xf numFmtId="0" fontId="10" fillId="7" borderId="45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73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61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7" borderId="4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0" borderId="42" xfId="69" applyFont="1" applyBorder="1" applyAlignment="1" applyProtection="1">
      <alignment horizontal="center" vertical="center" shrinkToFit="1"/>
      <protection locked="0"/>
    </xf>
    <xf numFmtId="0" fontId="10" fillId="0" borderId="23" xfId="69" applyFont="1" applyBorder="1" applyAlignment="1" applyProtection="1">
      <alignment horizontal="center" vertical="center" shrinkToFit="1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" xfId="65"/>
    <cellStyle name="標準 6" xfId="66"/>
    <cellStyle name="標準 7" xfId="67"/>
    <cellStyle name="標準 8" xfId="68"/>
    <cellStyle name="標準_2010os-senshuken" xfId="69"/>
    <cellStyle name="標準_2010os-senshuken_10junior" xfId="70"/>
    <cellStyle name="良い" xfId="71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2</xdr:row>
      <xdr:rowOff>152400</xdr:rowOff>
    </xdr:from>
    <xdr:to>
      <xdr:col>21</xdr:col>
      <xdr:colOff>342900</xdr:colOff>
      <xdr:row>3</xdr:row>
      <xdr:rowOff>295275</xdr:rowOff>
    </xdr:to>
    <xdr:sp macro="[0]!番編貼り付け">
      <xdr:nvSpPr>
        <xdr:cNvPr id="1" name="AutoShape 6"/>
        <xdr:cNvSpPr>
          <a:spLocks/>
        </xdr:cNvSpPr>
      </xdr:nvSpPr>
      <xdr:spPr>
        <a:xfrm>
          <a:off x="13515975" y="609600"/>
          <a:ext cx="1590675" cy="295275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番編ペースト</a:t>
          </a:r>
        </a:p>
      </xdr:txBody>
    </xdr:sp>
    <xdr:clientData/>
  </xdr:twoCellAnchor>
  <xdr:twoCellAnchor>
    <xdr:from>
      <xdr:col>17</xdr:col>
      <xdr:colOff>66675</xdr:colOff>
      <xdr:row>12</xdr:row>
      <xdr:rowOff>285750</xdr:rowOff>
    </xdr:from>
    <xdr:to>
      <xdr:col>17</xdr:col>
      <xdr:colOff>5153025</xdr:colOff>
      <xdr:row>29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8286750" y="3114675"/>
          <a:ext cx="5086350" cy="57340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男女別に作成してください。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この参加申込書が、個人申込書を兼ねます。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要項記載の出場種目・最高記録・風を入力すること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（最高記録について、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A110mJH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出場で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110mH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の記録の場合や、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砲丸投出場で砲丸の重さが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5kg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の場合、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記録のあとに、かっこで種目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or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重さを記入すること）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審判員のご協力をよろしくお願いいたします。必要事項をご記載ください。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入力の際の注意事項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①「学校名」は原則として市町村がわかるように記入してください。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例１）　小樽市立潮見台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「小樽潮見台」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例２）　蘭越町立蘭越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「蘭越」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②「氏名」は、苗字と名前を分けて入力します。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自動的に苗字と名前の間にスペースが入ります。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③「生年」は、生まれ年（西暦）の下二桁を記入してください。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④「フリガナ」は、半角カタカナで苗字と名前を分けて入力します。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⑤陸協名、学年、出場種目はリストより選んでください。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⑥「最高記録」の入力は、「’」「”」「ｍ」などをつけずに「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5.95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」のように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点「．」を入れてください。　（半角数字で記入）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例　　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（○）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2.25.22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10m15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10.15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2'25"22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2.25.22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2</xdr:row>
      <xdr:rowOff>123825</xdr:rowOff>
    </xdr:from>
    <xdr:to>
      <xdr:col>21</xdr:col>
      <xdr:colOff>333375</xdr:colOff>
      <xdr:row>3</xdr:row>
      <xdr:rowOff>266700</xdr:rowOff>
    </xdr:to>
    <xdr:sp macro="[0]!番編貼り付け">
      <xdr:nvSpPr>
        <xdr:cNvPr id="1" name="AutoShape 6"/>
        <xdr:cNvSpPr>
          <a:spLocks/>
        </xdr:cNvSpPr>
      </xdr:nvSpPr>
      <xdr:spPr>
        <a:xfrm>
          <a:off x="13582650" y="581025"/>
          <a:ext cx="1514475" cy="295275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番編ペースト</a:t>
          </a:r>
        </a:p>
      </xdr:txBody>
    </xdr:sp>
    <xdr:clientData/>
  </xdr:twoCellAnchor>
  <xdr:twoCellAnchor>
    <xdr:from>
      <xdr:col>17</xdr:col>
      <xdr:colOff>66675</xdr:colOff>
      <xdr:row>12</xdr:row>
      <xdr:rowOff>285750</xdr:rowOff>
    </xdr:from>
    <xdr:to>
      <xdr:col>17</xdr:col>
      <xdr:colOff>5153025</xdr:colOff>
      <xdr:row>29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8286750" y="3114675"/>
          <a:ext cx="5086350" cy="5734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男女別に作成してください。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この参加申込書が、個人申込書を兼ねます。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要項記載の出場種目・最高記録・風を入力すること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（最高記録について、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A3000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ｍ出場で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1500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ｍの記録の場合や、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A100mYH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出場で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100mH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の記録の場合や、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砲丸投出場で砲丸の重さが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2.721kg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の場合、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記録のあとに、かっこで種目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or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重さを記入すること）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審判員のご協力をよろしくお願いいたします。必要事項をご記載ください。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入力の際の注意事項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①「学校名」は原則として市町村がわかるように記入してください。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例１）　小樽市立潮見台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「小樽潮見台」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例２）　蘭越町立蘭越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　「蘭越」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②「氏名」は、苗字と名前を分けて入力します。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自動的に苗字と名前の間にスペースが入ります。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③「生年」は、生まれ年（西暦）の下二桁を記入してください。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④「フリガナ」は、半角カタカナで苗字と名前を分けて入力します。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⑤陸協名、学年、出場種目はリストより選んでください。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⑥「最高記録」の入力は、「’」「”」「ｍ」などをつけずに「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5.95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」のように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点「．」を入れてください。　（半角数字で記入）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例　　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（○）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2.25.22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10m15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10.15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2'25"22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2.25.22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523875</xdr:colOff>
      <xdr:row>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57150"/>
          <a:ext cx="781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1</xdr:col>
      <xdr:colOff>466725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76200"/>
          <a:ext cx="6477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6</xdr:row>
      <xdr:rowOff>142875</xdr:rowOff>
    </xdr:from>
    <xdr:to>
      <xdr:col>4</xdr:col>
      <xdr:colOff>762000</xdr:colOff>
      <xdr:row>7</xdr:row>
      <xdr:rowOff>228600</xdr:rowOff>
    </xdr:to>
    <xdr:sp macro="[0]!集約貼付">
      <xdr:nvSpPr>
        <xdr:cNvPr id="1" name="角丸四角形 1"/>
        <xdr:cNvSpPr>
          <a:spLocks/>
        </xdr:cNvSpPr>
      </xdr:nvSpPr>
      <xdr:spPr>
        <a:xfrm>
          <a:off x="1781175" y="1495425"/>
          <a:ext cx="1543050" cy="428625"/>
        </a:xfrm>
        <a:prstGeom prst="roundRect">
          <a:avLst/>
        </a:prstGeom>
        <a:solidFill>
          <a:srgbClr val="E6B9B8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集約に貼付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Q106"/>
  <sheetViews>
    <sheetView tabSelected="1" view="pageBreakPreview" zoomScaleSheetLayoutView="100" zoomScalePageLayoutView="0" workbookViewId="0" topLeftCell="A1">
      <selection activeCell="D5" sqref="D5:G5"/>
    </sheetView>
  </sheetViews>
  <sheetFormatPr defaultColWidth="8.875" defaultRowHeight="13.5"/>
  <cols>
    <col min="1" max="1" width="2.625" style="9" customWidth="1"/>
    <col min="2" max="3" width="7.375" style="9" customWidth="1"/>
    <col min="4" max="4" width="5.00390625" style="9" customWidth="1"/>
    <col min="5" max="6" width="7.50390625" style="9" customWidth="1"/>
    <col min="7" max="7" width="5.00390625" style="9" customWidth="1"/>
    <col min="8" max="8" width="9.00390625" style="9" hidden="1" customWidth="1"/>
    <col min="9" max="9" width="7.125" style="9" customWidth="1"/>
    <col min="10" max="10" width="11.75390625" style="9" customWidth="1"/>
    <col min="11" max="11" width="7.75390625" style="9" customWidth="1"/>
    <col min="12" max="12" width="5.625" style="9" customWidth="1"/>
    <col min="13" max="13" width="6.50390625" style="9" customWidth="1"/>
    <col min="14" max="14" width="5.25390625" style="9" customWidth="1"/>
    <col min="15" max="15" width="7.75390625" style="9" customWidth="1"/>
    <col min="16" max="16" width="5.625" style="9" customWidth="1"/>
    <col min="17" max="17" width="8.125" style="9" customWidth="1"/>
    <col min="18" max="18" width="69.375" style="9" customWidth="1"/>
    <col min="19" max="19" width="7.625" style="9" customWidth="1"/>
    <col min="20" max="20" width="3.875" style="9" customWidth="1"/>
    <col min="21" max="21" width="5.00390625" style="9" customWidth="1"/>
    <col min="22" max="23" width="13.875" style="9" customWidth="1"/>
    <col min="24" max="24" width="0.6171875" style="9" customWidth="1"/>
    <col min="25" max="25" width="12.625" style="9" customWidth="1"/>
    <col min="26" max="27" width="1.37890625" style="9" customWidth="1"/>
    <col min="28" max="28" width="11.875" style="9" customWidth="1"/>
    <col min="29" max="29" width="1.37890625" style="9" customWidth="1"/>
    <col min="30" max="30" width="4.375" style="9" customWidth="1"/>
    <col min="31" max="31" width="0.6171875" style="9" customWidth="1"/>
    <col min="32" max="32" width="7.625" style="9" customWidth="1"/>
    <col min="33" max="33" width="3.00390625" style="9" customWidth="1"/>
    <col min="34" max="34" width="10.125" style="9" bestFit="1" customWidth="1"/>
    <col min="35" max="35" width="6.25390625" style="9" customWidth="1"/>
    <col min="36" max="37" width="7.50390625" style="9" customWidth="1"/>
    <col min="38" max="38" width="10.125" style="9" customWidth="1"/>
    <col min="39" max="39" width="6.25390625" style="9" customWidth="1"/>
    <col min="40" max="41" width="7.50390625" style="9" customWidth="1"/>
    <col min="42" max="16384" width="8.875" style="9" customWidth="1"/>
  </cols>
  <sheetData>
    <row r="1" spans="1:18" ht="14.25" customHeight="1" thickBot="1">
      <c r="A1" s="335" t="s">
        <v>65</v>
      </c>
      <c r="B1" s="335"/>
      <c r="C1" s="335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20" ht="21.75" thickBot="1">
      <c r="A2" s="334" t="s">
        <v>132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S2" s="246" t="s">
        <v>145</v>
      </c>
      <c r="T2" s="320">
        <v>1</v>
      </c>
    </row>
    <row r="3" spans="1:18" ht="12" customHeight="1" thickBot="1">
      <c r="A3" s="35"/>
      <c r="B3" s="35"/>
      <c r="C3" s="35"/>
      <c r="D3" s="35"/>
      <c r="E3" s="35"/>
      <c r="F3" s="35"/>
      <c r="G3" s="35"/>
      <c r="H3" s="35"/>
      <c r="I3" s="35"/>
      <c r="J3" s="321"/>
      <c r="K3" s="321"/>
      <c r="L3" s="321"/>
      <c r="M3" s="321"/>
      <c r="N3" s="321"/>
      <c r="O3" s="321"/>
      <c r="P3" s="321"/>
      <c r="Q3" s="321"/>
      <c r="R3" s="321"/>
    </row>
    <row r="4" spans="1:18" ht="24.75" customHeight="1" thickBot="1">
      <c r="A4" s="35"/>
      <c r="B4" s="386" t="s">
        <v>8</v>
      </c>
      <c r="C4" s="387"/>
      <c r="D4" s="344"/>
      <c r="E4" s="345"/>
      <c r="F4" s="345"/>
      <c r="G4" s="345"/>
      <c r="H4" s="358" t="s">
        <v>34</v>
      </c>
      <c r="I4" s="359"/>
      <c r="J4" s="11"/>
      <c r="K4" s="11"/>
      <c r="L4" s="349" t="s">
        <v>70</v>
      </c>
      <c r="M4" s="350"/>
      <c r="N4" s="348"/>
      <c r="O4" s="348"/>
      <c r="P4" s="348"/>
      <c r="Q4" s="348"/>
      <c r="R4" s="37"/>
    </row>
    <row r="5" spans="1:18" ht="24.75" customHeight="1" thickBot="1">
      <c r="A5" s="35"/>
      <c r="B5" s="388" t="s">
        <v>31</v>
      </c>
      <c r="C5" s="389"/>
      <c r="D5" s="332"/>
      <c r="E5" s="333"/>
      <c r="F5" s="333"/>
      <c r="G5" s="333"/>
      <c r="H5" s="351" t="s">
        <v>30</v>
      </c>
      <c r="I5" s="352"/>
      <c r="L5" s="338" t="s">
        <v>9</v>
      </c>
      <c r="M5" s="338"/>
      <c r="N5" s="348"/>
      <c r="O5" s="348"/>
      <c r="P5" s="348"/>
      <c r="Q5" s="348"/>
      <c r="R5" s="11"/>
    </row>
    <row r="6" spans="1:18" ht="24.75" customHeight="1" thickBot="1">
      <c r="A6" s="35"/>
      <c r="B6" s="344" t="s">
        <v>32</v>
      </c>
      <c r="C6" s="390"/>
      <c r="D6" s="360"/>
      <c r="E6" s="361"/>
      <c r="F6" s="361"/>
      <c r="G6" s="361"/>
      <c r="H6" s="361"/>
      <c r="I6" s="362"/>
      <c r="M6" s="38"/>
      <c r="N6" s="38"/>
      <c r="O6" s="37"/>
      <c r="P6" s="37"/>
      <c r="Q6" s="37"/>
      <c r="R6" s="37"/>
    </row>
    <row r="7" spans="1:33" ht="13.5">
      <c r="A7" s="35"/>
      <c r="B7" s="391" t="s">
        <v>33</v>
      </c>
      <c r="C7" s="392"/>
      <c r="D7" s="363"/>
      <c r="E7" s="364"/>
      <c r="F7" s="364"/>
      <c r="G7" s="364"/>
      <c r="H7" s="364"/>
      <c r="I7" s="365"/>
      <c r="J7" s="39"/>
      <c r="K7" s="39"/>
      <c r="L7" s="39"/>
      <c r="O7" s="40"/>
      <c r="P7" s="40"/>
      <c r="Q7" s="40"/>
      <c r="AG7" s="11"/>
    </row>
    <row r="8" spans="1:18" ht="13.5" customHeight="1" thickBot="1">
      <c r="A8" s="35"/>
      <c r="B8" s="332"/>
      <c r="C8" s="393"/>
      <c r="D8" s="366"/>
      <c r="E8" s="367"/>
      <c r="F8" s="367"/>
      <c r="G8" s="367"/>
      <c r="H8" s="367"/>
      <c r="I8" s="368"/>
      <c r="J8" s="41"/>
      <c r="K8" s="41"/>
      <c r="L8" s="41"/>
      <c r="M8" s="339"/>
      <c r="N8" s="339"/>
      <c r="O8" s="339"/>
      <c r="P8" s="42"/>
      <c r="Q8" s="42"/>
      <c r="R8" s="43"/>
    </row>
    <row r="9" spans="2:35" ht="6.75" customHeight="1">
      <c r="B9" s="44"/>
      <c r="C9" s="44"/>
      <c r="D9" s="44"/>
      <c r="E9" s="44"/>
      <c r="F9" s="44"/>
      <c r="G9" s="44"/>
      <c r="H9" s="44"/>
      <c r="I9" s="44"/>
      <c r="J9" s="39"/>
      <c r="K9" s="39"/>
      <c r="L9" s="39"/>
      <c r="M9" s="336"/>
      <c r="N9" s="336"/>
      <c r="O9" s="336"/>
      <c r="P9" s="336"/>
      <c r="Q9" s="336"/>
      <c r="R9" s="336"/>
      <c r="S9" s="1"/>
      <c r="T9" s="1"/>
      <c r="U9" s="1"/>
      <c r="V9" s="2"/>
      <c r="W9" s="2"/>
      <c r="X9" s="2"/>
      <c r="Y9" s="3"/>
      <c r="Z9" s="2"/>
      <c r="AA9" s="2"/>
      <c r="AB9" s="2"/>
      <c r="AC9" s="2"/>
      <c r="AD9" s="2"/>
      <c r="AE9" s="2"/>
      <c r="AF9" s="2"/>
      <c r="AH9" s="2"/>
      <c r="AI9" s="2"/>
    </row>
    <row r="10" spans="2:17" ht="22.5" customHeight="1">
      <c r="B10" s="398" t="s">
        <v>37</v>
      </c>
      <c r="C10" s="399"/>
      <c r="D10" s="44"/>
      <c r="E10" s="385" t="s">
        <v>147</v>
      </c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</row>
    <row r="11" spans="2:18" ht="8.25" customHeight="1" thickBot="1"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45"/>
    </row>
    <row r="12" spans="1:41" ht="36" customHeight="1" thickBot="1">
      <c r="A12" s="46"/>
      <c r="B12" s="396" t="s">
        <v>10</v>
      </c>
      <c r="C12" s="397"/>
      <c r="D12" s="47" t="s">
        <v>50</v>
      </c>
      <c r="E12" s="396" t="s">
        <v>51</v>
      </c>
      <c r="F12" s="397"/>
      <c r="G12" s="47" t="s">
        <v>11</v>
      </c>
      <c r="H12" s="36"/>
      <c r="I12" s="189" t="s">
        <v>34</v>
      </c>
      <c r="J12" s="196" t="s">
        <v>0</v>
      </c>
      <c r="K12" s="179" t="s">
        <v>130</v>
      </c>
      <c r="L12" s="197" t="s">
        <v>133</v>
      </c>
      <c r="M12" s="326" t="s">
        <v>1</v>
      </c>
      <c r="N12" s="327"/>
      <c r="O12" s="179" t="s">
        <v>131</v>
      </c>
      <c r="P12" s="197" t="s">
        <v>133</v>
      </c>
      <c r="Q12" s="202" t="s">
        <v>85</v>
      </c>
      <c r="R12" s="337"/>
      <c r="S12" s="48" t="s">
        <v>12</v>
      </c>
      <c r="T12" s="49" t="s">
        <v>144</v>
      </c>
      <c r="U12" s="50" t="s">
        <v>13</v>
      </c>
      <c r="V12" s="51" t="s">
        <v>82</v>
      </c>
      <c r="W12" s="50" t="s">
        <v>14</v>
      </c>
      <c r="X12" s="50"/>
      <c r="Y12" s="50" t="s">
        <v>83</v>
      </c>
      <c r="Z12" s="50"/>
      <c r="AA12" s="50"/>
      <c r="AB12" s="50" t="s">
        <v>81</v>
      </c>
      <c r="AC12" s="50"/>
      <c r="AD12" s="50" t="s">
        <v>84</v>
      </c>
      <c r="AE12" s="50"/>
      <c r="AF12" s="49" t="s">
        <v>15</v>
      </c>
      <c r="AG12" s="52"/>
      <c r="AH12" s="53" t="s">
        <v>0</v>
      </c>
      <c r="AI12" s="53" t="s">
        <v>28</v>
      </c>
      <c r="AJ12" s="54" t="s">
        <v>35</v>
      </c>
      <c r="AK12" s="54" t="s">
        <v>143</v>
      </c>
      <c r="AL12" s="55" t="s">
        <v>1</v>
      </c>
      <c r="AM12" s="55" t="s">
        <v>29</v>
      </c>
      <c r="AN12" s="54" t="s">
        <v>36</v>
      </c>
      <c r="AO12" s="54" t="s">
        <v>143</v>
      </c>
    </row>
    <row r="13" spans="1:33" ht="23.25" customHeight="1" thickBot="1">
      <c r="A13" s="56" t="s">
        <v>7</v>
      </c>
      <c r="B13" s="234" t="s">
        <v>137</v>
      </c>
      <c r="C13" s="235" t="s">
        <v>150</v>
      </c>
      <c r="D13" s="258" t="s">
        <v>148</v>
      </c>
      <c r="E13" s="225" t="s">
        <v>142</v>
      </c>
      <c r="F13" s="226" t="s">
        <v>155</v>
      </c>
      <c r="G13" s="57">
        <v>2</v>
      </c>
      <c r="H13" s="57"/>
      <c r="I13" s="190" t="s">
        <v>17</v>
      </c>
      <c r="J13" s="259" t="s">
        <v>153</v>
      </c>
      <c r="K13" s="261">
        <v>12.21</v>
      </c>
      <c r="L13" s="204">
        <v>-1.5</v>
      </c>
      <c r="M13" s="328" t="s">
        <v>46</v>
      </c>
      <c r="N13" s="329"/>
      <c r="O13" s="265" t="s">
        <v>157</v>
      </c>
      <c r="P13" s="212"/>
      <c r="Q13" s="203"/>
      <c r="R13" s="337"/>
      <c r="S13" s="58"/>
      <c r="T13" s="58"/>
      <c r="U13" s="59"/>
      <c r="V13" s="60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</row>
    <row r="14" spans="1:43" ht="28.5" customHeight="1">
      <c r="A14" s="61">
        <v>1</v>
      </c>
      <c r="B14" s="227"/>
      <c r="C14" s="217"/>
      <c r="D14" s="257"/>
      <c r="E14" s="227"/>
      <c r="F14" s="239"/>
      <c r="G14" s="4"/>
      <c r="H14" s="313">
        <f ca="1">COUNTA(INDIRECT("J14"),INDIRECT("M14"))</f>
        <v>0</v>
      </c>
      <c r="I14" s="187">
        <f ca="1">IF(INDIRECT("C14")="","",$D$4)</f>
      </c>
      <c r="J14" s="198"/>
      <c r="K14" s="262"/>
      <c r="L14" s="205"/>
      <c r="M14" s="330"/>
      <c r="N14" s="331"/>
      <c r="O14" s="266"/>
      <c r="P14" s="213"/>
      <c r="Q14" s="16"/>
      <c r="R14" s="62"/>
      <c r="S14" s="63"/>
      <c r="T14" s="242">
        <f ca="1">IF(OR(INDIRECT("C14")="",$T$2=""),"",$T$2)</f>
      </c>
      <c r="U14" s="64">
        <v>1</v>
      </c>
      <c r="V14" s="242" t="str">
        <f ca="1">INDIRECT("B14")&amp;"　"&amp;INDIRECT("C14")</f>
        <v>　</v>
      </c>
      <c r="W14" s="242" t="str">
        <f ca="1">INDIRECT("E14")&amp;" "&amp;INDIRECT("F14")</f>
        <v> </v>
      </c>
      <c r="X14" s="64"/>
      <c r="Y14" s="64">
        <f>$D$5</f>
        <v>0</v>
      </c>
      <c r="Z14" s="64"/>
      <c r="AA14" s="64"/>
      <c r="AB14" s="64">
        <f>IF($D$4="","",$D$4)</f>
      </c>
      <c r="AC14" s="64"/>
      <c r="AD14" s="242">
        <f ca="1">INDIRECT("G14")</f>
        <v>0</v>
      </c>
      <c r="AE14" s="64"/>
      <c r="AF14" s="64">
        <f>S14</f>
        <v>0</v>
      </c>
      <c r="AG14" s="65"/>
      <c r="AH14" s="66">
        <f ca="1">INDIRECT("J14")</f>
        <v>0</v>
      </c>
      <c r="AI14" s="66" t="e">
        <f>VLOOKUP(AH14,$M$44:$O$63,2,0)</f>
        <v>#N/A</v>
      </c>
      <c r="AJ14" s="272">
        <f ca="1">INDIRECT("K14")</f>
        <v>0</v>
      </c>
      <c r="AK14" s="318">
        <f ca="1">INDIRECT("L14")</f>
        <v>0</v>
      </c>
      <c r="AL14" s="67">
        <f ca="1">INDIRECT("M14")</f>
        <v>0</v>
      </c>
      <c r="AM14" s="67" t="e">
        <f>VLOOKUP(AL14,$M$44:$O$63,2,0)</f>
        <v>#N/A</v>
      </c>
      <c r="AN14" s="273">
        <f ca="1">INDIRECT("O14")</f>
        <v>0</v>
      </c>
      <c r="AO14" s="319">
        <f ca="1">INDIRECT("P14")</f>
        <v>0</v>
      </c>
      <c r="AQ14" s="9" t="str">
        <f ca="1">"_"&amp;INDIRECT("G14")</f>
        <v>_</v>
      </c>
    </row>
    <row r="15" spans="1:43" ht="28.5" customHeight="1">
      <c r="A15" s="68">
        <v>2</v>
      </c>
      <c r="B15" s="252"/>
      <c r="C15" s="218"/>
      <c r="D15" s="21"/>
      <c r="E15" s="228"/>
      <c r="F15" s="240"/>
      <c r="G15" s="6"/>
      <c r="H15" s="314">
        <f ca="1">COUNTA(INDIRECT("J15"),INDIRECT("M15"))</f>
        <v>0</v>
      </c>
      <c r="I15" s="188">
        <f ca="1">IF(INDIRECT("C15")="","",$D$4)</f>
      </c>
      <c r="J15" s="250"/>
      <c r="K15" s="263"/>
      <c r="L15" s="206"/>
      <c r="M15" s="324"/>
      <c r="N15" s="325"/>
      <c r="O15" s="263"/>
      <c r="P15" s="206"/>
      <c r="Q15" s="14"/>
      <c r="R15" s="69"/>
      <c r="S15" s="70"/>
      <c r="T15" s="71">
        <f ca="1">IF(OR(INDIRECT("C15")="",$T$2=""),"",$T$2)</f>
      </c>
      <c r="U15" s="71">
        <v>1</v>
      </c>
      <c r="V15" s="71" t="str">
        <f ca="1">INDIRECT("B15")&amp;"　"&amp;INDIRECT("C15")</f>
        <v>　</v>
      </c>
      <c r="W15" s="71" t="str">
        <f ca="1">INDIRECT("E15")&amp;" "&amp;INDIRECT("F15")</f>
        <v> </v>
      </c>
      <c r="X15" s="71"/>
      <c r="Y15" s="71">
        <f aca="true" t="shared" si="0" ref="Y15:Y28">$D$5</f>
        <v>0</v>
      </c>
      <c r="Z15" s="71"/>
      <c r="AA15" s="71"/>
      <c r="AB15" s="71">
        <f aca="true" t="shared" si="1" ref="AB15:AB28">IF($D$4="","",$D$4)</f>
      </c>
      <c r="AC15" s="71"/>
      <c r="AD15" s="71">
        <f ca="1">INDIRECT("G15")</f>
        <v>0</v>
      </c>
      <c r="AE15" s="71"/>
      <c r="AF15" s="71">
        <f>S15</f>
        <v>0</v>
      </c>
      <c r="AG15" s="72"/>
      <c r="AH15" s="66">
        <f ca="1">INDIRECT("J15")</f>
        <v>0</v>
      </c>
      <c r="AI15" s="66" t="e">
        <f aca="true" t="shared" si="2" ref="AI15:AI28">VLOOKUP(AH15,$M$44:$O$63,2,0)</f>
        <v>#N/A</v>
      </c>
      <c r="AJ15" s="272">
        <f ca="1">INDIRECT("K15")</f>
        <v>0</v>
      </c>
      <c r="AK15" s="318">
        <f ca="1">INDIRECT("L15")</f>
        <v>0</v>
      </c>
      <c r="AL15" s="67">
        <f ca="1">INDIRECT("M15")</f>
        <v>0</v>
      </c>
      <c r="AM15" s="67" t="e">
        <f aca="true" t="shared" si="3" ref="AM15:AM28">VLOOKUP(AL15,$M$44:$O$63,2,0)</f>
        <v>#N/A</v>
      </c>
      <c r="AN15" s="273">
        <f ca="1">INDIRECT("O15")</f>
        <v>0</v>
      </c>
      <c r="AO15" s="319">
        <f ca="1">INDIRECT("P15")</f>
        <v>0</v>
      </c>
      <c r="AQ15" s="9" t="str">
        <f ca="1">"_"&amp;INDIRECT("G15")</f>
        <v>_</v>
      </c>
    </row>
    <row r="16" spans="1:43" ht="28.5" customHeight="1">
      <c r="A16" s="68">
        <v>3</v>
      </c>
      <c r="B16" s="252"/>
      <c r="C16" s="218"/>
      <c r="D16" s="21"/>
      <c r="E16" s="229"/>
      <c r="F16" s="240"/>
      <c r="G16" s="6"/>
      <c r="H16" s="314">
        <f ca="1">COUNTA(INDIRECT("J16"),INDIRECT("M16"))</f>
        <v>0</v>
      </c>
      <c r="I16" s="188">
        <f ca="1">IF(INDIRECT("C16")="","",$D$4)</f>
      </c>
      <c r="J16" s="250"/>
      <c r="K16" s="263"/>
      <c r="L16" s="206"/>
      <c r="M16" s="324"/>
      <c r="N16" s="325"/>
      <c r="O16" s="263"/>
      <c r="P16" s="206"/>
      <c r="Q16" s="14"/>
      <c r="R16" s="73"/>
      <c r="S16" s="70"/>
      <c r="T16" s="71">
        <f ca="1">IF(OR(INDIRECT("C16")="",$T$2=""),"",$T$2)</f>
      </c>
      <c r="U16" s="71">
        <v>1</v>
      </c>
      <c r="V16" s="71" t="str">
        <f ca="1">INDIRECT("B16")&amp;"　"&amp;INDIRECT("C16")</f>
        <v>　</v>
      </c>
      <c r="W16" s="71" t="str">
        <f ca="1">INDIRECT("E16")&amp;" "&amp;INDIRECT("F16")</f>
        <v> </v>
      </c>
      <c r="X16" s="71"/>
      <c r="Y16" s="71">
        <f t="shared" si="0"/>
        <v>0</v>
      </c>
      <c r="Z16" s="71"/>
      <c r="AA16" s="71"/>
      <c r="AB16" s="71">
        <f t="shared" si="1"/>
      </c>
      <c r="AC16" s="71"/>
      <c r="AD16" s="71">
        <f ca="1">INDIRECT("G16")</f>
        <v>0</v>
      </c>
      <c r="AE16" s="71"/>
      <c r="AF16" s="71">
        <f aca="true" t="shared" si="4" ref="AF16:AF27">S16</f>
        <v>0</v>
      </c>
      <c r="AG16" s="72"/>
      <c r="AH16" s="66">
        <f ca="1">INDIRECT("J16")</f>
        <v>0</v>
      </c>
      <c r="AI16" s="66" t="e">
        <f t="shared" si="2"/>
        <v>#N/A</v>
      </c>
      <c r="AJ16" s="272">
        <f ca="1">INDIRECT("K16")</f>
        <v>0</v>
      </c>
      <c r="AK16" s="318">
        <f ca="1">INDIRECT("L16")</f>
        <v>0</v>
      </c>
      <c r="AL16" s="67">
        <f ca="1">INDIRECT("M16")</f>
        <v>0</v>
      </c>
      <c r="AM16" s="67" t="e">
        <f t="shared" si="3"/>
        <v>#N/A</v>
      </c>
      <c r="AN16" s="273">
        <f ca="1">INDIRECT("O16")</f>
        <v>0</v>
      </c>
      <c r="AO16" s="319">
        <f ca="1">INDIRECT("P16")</f>
        <v>0</v>
      </c>
      <c r="AQ16" s="9" t="str">
        <f ca="1">"_"&amp;INDIRECT("G16")</f>
        <v>_</v>
      </c>
    </row>
    <row r="17" spans="1:43" ht="28.5" customHeight="1">
      <c r="A17" s="68">
        <v>4</v>
      </c>
      <c r="B17" s="252"/>
      <c r="C17" s="218"/>
      <c r="D17" s="21"/>
      <c r="E17" s="229"/>
      <c r="F17" s="240"/>
      <c r="G17" s="6"/>
      <c r="H17" s="314">
        <f ca="1">COUNTA(INDIRECT("J17"),INDIRECT("M17"))</f>
        <v>0</v>
      </c>
      <c r="I17" s="188">
        <f ca="1">IF(INDIRECT("C17")="","",$D$4)</f>
      </c>
      <c r="J17" s="250"/>
      <c r="K17" s="263"/>
      <c r="L17" s="206"/>
      <c r="M17" s="324"/>
      <c r="N17" s="325"/>
      <c r="O17" s="263"/>
      <c r="P17" s="206"/>
      <c r="Q17" s="14"/>
      <c r="R17" s="74"/>
      <c r="S17" s="70"/>
      <c r="T17" s="71">
        <f ca="1">IF(OR(INDIRECT("C17")="",$T$2=""),"",$T$2)</f>
      </c>
      <c r="U17" s="71">
        <v>1</v>
      </c>
      <c r="V17" s="71" t="str">
        <f ca="1">INDIRECT("B17")&amp;"　"&amp;INDIRECT("C17")</f>
        <v>　</v>
      </c>
      <c r="W17" s="71" t="str">
        <f ca="1">INDIRECT("E17")&amp;" "&amp;INDIRECT("F17")</f>
        <v> </v>
      </c>
      <c r="X17" s="71"/>
      <c r="Y17" s="71">
        <f t="shared" si="0"/>
        <v>0</v>
      </c>
      <c r="Z17" s="71"/>
      <c r="AA17" s="71"/>
      <c r="AB17" s="71">
        <f t="shared" si="1"/>
      </c>
      <c r="AC17" s="71"/>
      <c r="AD17" s="71">
        <f ca="1">INDIRECT("G17")</f>
        <v>0</v>
      </c>
      <c r="AE17" s="71"/>
      <c r="AF17" s="71">
        <f t="shared" si="4"/>
        <v>0</v>
      </c>
      <c r="AG17" s="72"/>
      <c r="AH17" s="66">
        <f ca="1">INDIRECT("J17")</f>
        <v>0</v>
      </c>
      <c r="AI17" s="66" t="e">
        <f t="shared" si="2"/>
        <v>#N/A</v>
      </c>
      <c r="AJ17" s="272">
        <f ca="1">INDIRECT("K17")</f>
        <v>0</v>
      </c>
      <c r="AK17" s="318">
        <f ca="1">INDIRECT("L17")</f>
        <v>0</v>
      </c>
      <c r="AL17" s="67">
        <f ca="1">INDIRECT("M17")</f>
        <v>0</v>
      </c>
      <c r="AM17" s="67" t="e">
        <f t="shared" si="3"/>
        <v>#N/A</v>
      </c>
      <c r="AN17" s="273">
        <f ca="1">INDIRECT("O17")</f>
        <v>0</v>
      </c>
      <c r="AO17" s="319">
        <f ca="1">INDIRECT("P17")</f>
        <v>0</v>
      </c>
      <c r="AQ17" s="9" t="str">
        <f ca="1">"_"&amp;INDIRECT("G17")</f>
        <v>_</v>
      </c>
    </row>
    <row r="18" spans="1:43" ht="28.5" customHeight="1">
      <c r="A18" s="68">
        <v>5</v>
      </c>
      <c r="B18" s="252"/>
      <c r="C18" s="218"/>
      <c r="D18" s="21"/>
      <c r="E18" s="229"/>
      <c r="F18" s="240"/>
      <c r="G18" s="6"/>
      <c r="H18" s="314">
        <f ca="1">COUNTA(INDIRECT("J18"),INDIRECT("M18"))</f>
        <v>0</v>
      </c>
      <c r="I18" s="188">
        <f ca="1">IF(INDIRECT("C18")="","",$D$4)</f>
      </c>
      <c r="J18" s="250"/>
      <c r="K18" s="263"/>
      <c r="L18" s="206"/>
      <c r="M18" s="324"/>
      <c r="N18" s="325"/>
      <c r="O18" s="263"/>
      <c r="P18" s="206"/>
      <c r="Q18" s="14"/>
      <c r="R18" s="74"/>
      <c r="S18" s="70"/>
      <c r="T18" s="71">
        <f ca="1">IF(OR(INDIRECT("C18")="",$T$2=""),"",$T$2)</f>
      </c>
      <c r="U18" s="71">
        <v>1</v>
      </c>
      <c r="V18" s="71" t="str">
        <f ca="1">INDIRECT("B18")&amp;"　"&amp;INDIRECT("C18")</f>
        <v>　</v>
      </c>
      <c r="W18" s="71" t="str">
        <f ca="1">INDIRECT("E18")&amp;" "&amp;INDIRECT("F18")</f>
        <v> </v>
      </c>
      <c r="X18" s="71"/>
      <c r="Y18" s="71">
        <f t="shared" si="0"/>
        <v>0</v>
      </c>
      <c r="Z18" s="71"/>
      <c r="AA18" s="71"/>
      <c r="AB18" s="71">
        <f t="shared" si="1"/>
      </c>
      <c r="AC18" s="71"/>
      <c r="AD18" s="71">
        <f ca="1">INDIRECT("G18")</f>
        <v>0</v>
      </c>
      <c r="AE18" s="71"/>
      <c r="AF18" s="71">
        <f t="shared" si="4"/>
        <v>0</v>
      </c>
      <c r="AG18" s="72"/>
      <c r="AH18" s="66">
        <f ca="1">INDIRECT("J18")</f>
        <v>0</v>
      </c>
      <c r="AI18" s="66" t="e">
        <f t="shared" si="2"/>
        <v>#N/A</v>
      </c>
      <c r="AJ18" s="272">
        <f ca="1">INDIRECT("K18")</f>
        <v>0</v>
      </c>
      <c r="AK18" s="318">
        <f ca="1">INDIRECT("L18")</f>
        <v>0</v>
      </c>
      <c r="AL18" s="67">
        <f ca="1">INDIRECT("M18")</f>
        <v>0</v>
      </c>
      <c r="AM18" s="67" t="e">
        <f t="shared" si="3"/>
        <v>#N/A</v>
      </c>
      <c r="AN18" s="273">
        <f ca="1">INDIRECT("O18")</f>
        <v>0</v>
      </c>
      <c r="AO18" s="319">
        <f ca="1">INDIRECT("P18")</f>
        <v>0</v>
      </c>
      <c r="AQ18" s="9" t="str">
        <f ca="1">"_"&amp;INDIRECT("G18")</f>
        <v>_</v>
      </c>
    </row>
    <row r="19" spans="1:43" ht="28.5" customHeight="1">
      <c r="A19" s="68">
        <v>6</v>
      </c>
      <c r="B19" s="252"/>
      <c r="C19" s="218"/>
      <c r="D19" s="21"/>
      <c r="E19" s="229"/>
      <c r="F19" s="240"/>
      <c r="G19" s="6"/>
      <c r="H19" s="314">
        <f ca="1">COUNTA(INDIRECT("J19"),INDIRECT("M19"))</f>
        <v>0</v>
      </c>
      <c r="I19" s="188">
        <f ca="1">IF(INDIRECT("C19")="","",$D$4)</f>
      </c>
      <c r="J19" s="250"/>
      <c r="K19" s="263"/>
      <c r="L19" s="206"/>
      <c r="M19" s="324"/>
      <c r="N19" s="325"/>
      <c r="O19" s="263"/>
      <c r="P19" s="206"/>
      <c r="Q19" s="14"/>
      <c r="R19" s="75"/>
      <c r="S19" s="70"/>
      <c r="T19" s="71">
        <f ca="1">IF(OR(INDIRECT("C19")="",$T$2=""),"",$T$2)</f>
      </c>
      <c r="U19" s="71">
        <v>1</v>
      </c>
      <c r="V19" s="71" t="str">
        <f ca="1">INDIRECT("B19")&amp;"　"&amp;INDIRECT("C19")</f>
        <v>　</v>
      </c>
      <c r="W19" s="71" t="str">
        <f ca="1">INDIRECT("E19")&amp;" "&amp;INDIRECT("F19")</f>
        <v> </v>
      </c>
      <c r="X19" s="71"/>
      <c r="Y19" s="71">
        <f t="shared" si="0"/>
        <v>0</v>
      </c>
      <c r="Z19" s="71"/>
      <c r="AA19" s="71"/>
      <c r="AB19" s="71">
        <f t="shared" si="1"/>
      </c>
      <c r="AC19" s="71"/>
      <c r="AD19" s="71">
        <f ca="1">INDIRECT("G19")</f>
        <v>0</v>
      </c>
      <c r="AE19" s="71"/>
      <c r="AF19" s="71">
        <f t="shared" si="4"/>
        <v>0</v>
      </c>
      <c r="AG19" s="72"/>
      <c r="AH19" s="66">
        <f ca="1">INDIRECT("J19")</f>
        <v>0</v>
      </c>
      <c r="AI19" s="66" t="e">
        <f t="shared" si="2"/>
        <v>#N/A</v>
      </c>
      <c r="AJ19" s="272">
        <f ca="1">INDIRECT("K19")</f>
        <v>0</v>
      </c>
      <c r="AK19" s="318">
        <f ca="1">INDIRECT("L19")</f>
        <v>0</v>
      </c>
      <c r="AL19" s="67">
        <f ca="1">INDIRECT("M19")</f>
        <v>0</v>
      </c>
      <c r="AM19" s="67" t="e">
        <f t="shared" si="3"/>
        <v>#N/A</v>
      </c>
      <c r="AN19" s="273">
        <f ca="1">INDIRECT("O19")</f>
        <v>0</v>
      </c>
      <c r="AO19" s="319">
        <f ca="1">INDIRECT("P19")</f>
        <v>0</v>
      </c>
      <c r="AQ19" s="9" t="str">
        <f ca="1">"_"&amp;INDIRECT("G19")</f>
        <v>_</v>
      </c>
    </row>
    <row r="20" spans="1:43" ht="28.5" customHeight="1">
      <c r="A20" s="68">
        <v>7</v>
      </c>
      <c r="B20" s="252"/>
      <c r="C20" s="218"/>
      <c r="D20" s="21"/>
      <c r="E20" s="229"/>
      <c r="F20" s="240"/>
      <c r="G20" s="6"/>
      <c r="H20" s="314">
        <f ca="1">COUNTA(INDIRECT("J20"),INDIRECT("M20"))</f>
        <v>0</v>
      </c>
      <c r="I20" s="188">
        <f ca="1">IF(INDIRECT("C20")="","",$D$4)</f>
      </c>
      <c r="J20" s="250"/>
      <c r="K20" s="263"/>
      <c r="L20" s="206"/>
      <c r="M20" s="324"/>
      <c r="N20" s="325"/>
      <c r="O20" s="263"/>
      <c r="P20" s="206"/>
      <c r="Q20" s="14"/>
      <c r="R20" s="75"/>
      <c r="S20" s="70"/>
      <c r="T20" s="71">
        <f ca="1">IF(OR(INDIRECT("C20")="",$T$2=""),"",$T$2)</f>
      </c>
      <c r="U20" s="71">
        <v>1</v>
      </c>
      <c r="V20" s="71" t="str">
        <f ca="1">INDIRECT("B20")&amp;"　"&amp;INDIRECT("C20")</f>
        <v>　</v>
      </c>
      <c r="W20" s="71" t="str">
        <f ca="1">INDIRECT("E20")&amp;" "&amp;INDIRECT("F20")</f>
        <v> </v>
      </c>
      <c r="X20" s="71"/>
      <c r="Y20" s="71">
        <f t="shared" si="0"/>
        <v>0</v>
      </c>
      <c r="Z20" s="71"/>
      <c r="AA20" s="71"/>
      <c r="AB20" s="71">
        <f t="shared" si="1"/>
      </c>
      <c r="AC20" s="71"/>
      <c r="AD20" s="71">
        <f ca="1">INDIRECT("G20")</f>
        <v>0</v>
      </c>
      <c r="AE20" s="71"/>
      <c r="AF20" s="71">
        <f t="shared" si="4"/>
        <v>0</v>
      </c>
      <c r="AG20" s="72"/>
      <c r="AH20" s="66">
        <f ca="1">INDIRECT("J20")</f>
        <v>0</v>
      </c>
      <c r="AI20" s="66" t="e">
        <f t="shared" si="2"/>
        <v>#N/A</v>
      </c>
      <c r="AJ20" s="272">
        <f ca="1">INDIRECT("K20")</f>
        <v>0</v>
      </c>
      <c r="AK20" s="318">
        <f ca="1">INDIRECT("L20")</f>
        <v>0</v>
      </c>
      <c r="AL20" s="67">
        <f ca="1">INDIRECT("M20")</f>
        <v>0</v>
      </c>
      <c r="AM20" s="67" t="e">
        <f t="shared" si="3"/>
        <v>#N/A</v>
      </c>
      <c r="AN20" s="273">
        <f ca="1">INDIRECT("O20")</f>
        <v>0</v>
      </c>
      <c r="AO20" s="319">
        <f ca="1">INDIRECT("P20")</f>
        <v>0</v>
      </c>
      <c r="AQ20" s="9" t="str">
        <f ca="1">"_"&amp;INDIRECT("G20")</f>
        <v>_</v>
      </c>
    </row>
    <row r="21" spans="1:43" ht="28.5" customHeight="1">
      <c r="A21" s="68">
        <v>8</v>
      </c>
      <c r="B21" s="252"/>
      <c r="C21" s="218"/>
      <c r="D21" s="21"/>
      <c r="E21" s="229"/>
      <c r="F21" s="240"/>
      <c r="G21" s="6"/>
      <c r="H21" s="314">
        <f ca="1">COUNTA(INDIRECT("J21"),INDIRECT("M21"))</f>
        <v>0</v>
      </c>
      <c r="I21" s="188">
        <f ca="1">IF(INDIRECT("C21")="","",$D$4)</f>
      </c>
      <c r="J21" s="250"/>
      <c r="K21" s="263"/>
      <c r="L21" s="206"/>
      <c r="M21" s="324"/>
      <c r="N21" s="325"/>
      <c r="O21" s="263"/>
      <c r="P21" s="206"/>
      <c r="Q21" s="14"/>
      <c r="R21" s="75"/>
      <c r="S21" s="70"/>
      <c r="T21" s="71">
        <f ca="1">IF(OR(INDIRECT("C21")="",$T$2=""),"",$T$2)</f>
      </c>
      <c r="U21" s="71">
        <v>1</v>
      </c>
      <c r="V21" s="71" t="str">
        <f ca="1">INDIRECT("B21")&amp;"　"&amp;INDIRECT("C21")</f>
        <v>　</v>
      </c>
      <c r="W21" s="71" t="str">
        <f ca="1">INDIRECT("E21")&amp;" "&amp;INDIRECT("F21")</f>
        <v> </v>
      </c>
      <c r="X21" s="71"/>
      <c r="Y21" s="71">
        <f t="shared" si="0"/>
        <v>0</v>
      </c>
      <c r="Z21" s="71"/>
      <c r="AA21" s="71"/>
      <c r="AB21" s="71">
        <f t="shared" si="1"/>
      </c>
      <c r="AC21" s="71"/>
      <c r="AD21" s="71">
        <f ca="1">INDIRECT("G21")</f>
        <v>0</v>
      </c>
      <c r="AE21" s="71"/>
      <c r="AF21" s="71">
        <f t="shared" si="4"/>
        <v>0</v>
      </c>
      <c r="AG21" s="72"/>
      <c r="AH21" s="66">
        <f ca="1">INDIRECT("J21")</f>
        <v>0</v>
      </c>
      <c r="AI21" s="66" t="e">
        <f t="shared" si="2"/>
        <v>#N/A</v>
      </c>
      <c r="AJ21" s="272">
        <f ca="1">INDIRECT("K21")</f>
        <v>0</v>
      </c>
      <c r="AK21" s="318">
        <f ca="1">INDIRECT("L21")</f>
        <v>0</v>
      </c>
      <c r="AL21" s="67">
        <f ca="1">INDIRECT("M21")</f>
        <v>0</v>
      </c>
      <c r="AM21" s="67" t="e">
        <f t="shared" si="3"/>
        <v>#N/A</v>
      </c>
      <c r="AN21" s="273">
        <f ca="1">INDIRECT("O21")</f>
        <v>0</v>
      </c>
      <c r="AO21" s="319">
        <f ca="1">INDIRECT("P21")</f>
        <v>0</v>
      </c>
      <c r="AQ21" s="9" t="str">
        <f ca="1">"_"&amp;INDIRECT("G21")</f>
        <v>_</v>
      </c>
    </row>
    <row r="22" spans="1:43" ht="28.5" customHeight="1">
      <c r="A22" s="68">
        <v>9</v>
      </c>
      <c r="B22" s="252"/>
      <c r="C22" s="218"/>
      <c r="D22" s="21"/>
      <c r="E22" s="229"/>
      <c r="F22" s="240"/>
      <c r="G22" s="6"/>
      <c r="H22" s="314">
        <f ca="1">COUNTA(INDIRECT("J22"),INDIRECT("M22"))</f>
        <v>0</v>
      </c>
      <c r="I22" s="188">
        <f ca="1">IF(INDIRECT("C22")="","",$D$4)</f>
      </c>
      <c r="J22" s="250"/>
      <c r="K22" s="263"/>
      <c r="L22" s="206"/>
      <c r="M22" s="324"/>
      <c r="N22" s="325"/>
      <c r="O22" s="263"/>
      <c r="P22" s="206"/>
      <c r="Q22" s="14"/>
      <c r="R22" s="69"/>
      <c r="S22" s="70"/>
      <c r="T22" s="71">
        <f ca="1">IF(OR(INDIRECT("C22")="",$T$2=""),"",$T$2)</f>
      </c>
      <c r="U22" s="71">
        <v>1</v>
      </c>
      <c r="V22" s="71" t="str">
        <f ca="1">INDIRECT("B22")&amp;"　"&amp;INDIRECT("C22")</f>
        <v>　</v>
      </c>
      <c r="W22" s="71" t="str">
        <f ca="1">INDIRECT("E22")&amp;" "&amp;INDIRECT("F22")</f>
        <v> </v>
      </c>
      <c r="X22" s="71"/>
      <c r="Y22" s="71">
        <f t="shared" si="0"/>
        <v>0</v>
      </c>
      <c r="Z22" s="71"/>
      <c r="AA22" s="71"/>
      <c r="AB22" s="71">
        <f t="shared" si="1"/>
      </c>
      <c r="AC22" s="71"/>
      <c r="AD22" s="71">
        <f ca="1">INDIRECT("G22")</f>
        <v>0</v>
      </c>
      <c r="AE22" s="71"/>
      <c r="AF22" s="71">
        <f t="shared" si="4"/>
        <v>0</v>
      </c>
      <c r="AG22" s="72"/>
      <c r="AH22" s="66">
        <f ca="1">INDIRECT("J22")</f>
        <v>0</v>
      </c>
      <c r="AI22" s="66" t="e">
        <f t="shared" si="2"/>
        <v>#N/A</v>
      </c>
      <c r="AJ22" s="272">
        <f ca="1">INDIRECT("K22")</f>
        <v>0</v>
      </c>
      <c r="AK22" s="318">
        <f ca="1">INDIRECT("L22")</f>
        <v>0</v>
      </c>
      <c r="AL22" s="67">
        <f ca="1">INDIRECT("M22")</f>
        <v>0</v>
      </c>
      <c r="AM22" s="67" t="e">
        <f t="shared" si="3"/>
        <v>#N/A</v>
      </c>
      <c r="AN22" s="273">
        <f ca="1">INDIRECT("O22")</f>
        <v>0</v>
      </c>
      <c r="AO22" s="319">
        <f ca="1">INDIRECT("P22")</f>
        <v>0</v>
      </c>
      <c r="AQ22" s="9" t="str">
        <f ca="1">"_"&amp;INDIRECT("G22")</f>
        <v>_</v>
      </c>
    </row>
    <row r="23" spans="1:43" ht="28.5" customHeight="1">
      <c r="A23" s="68">
        <v>10</v>
      </c>
      <c r="B23" s="252"/>
      <c r="C23" s="218"/>
      <c r="D23" s="21"/>
      <c r="E23" s="229"/>
      <c r="F23" s="240"/>
      <c r="G23" s="6"/>
      <c r="H23" s="314">
        <f ca="1">COUNTA(INDIRECT("J23"),INDIRECT("M23"))</f>
        <v>0</v>
      </c>
      <c r="I23" s="188">
        <f ca="1">IF(INDIRECT("C23")="","",$D$4)</f>
      </c>
      <c r="J23" s="250"/>
      <c r="K23" s="263"/>
      <c r="L23" s="206"/>
      <c r="M23" s="324"/>
      <c r="N23" s="325"/>
      <c r="O23" s="263"/>
      <c r="P23" s="206"/>
      <c r="Q23" s="14"/>
      <c r="R23" s="69"/>
      <c r="S23" s="70"/>
      <c r="T23" s="71">
        <f ca="1">IF(OR(INDIRECT("C23")="",$T$2=""),"",$T$2)</f>
      </c>
      <c r="U23" s="71">
        <v>1</v>
      </c>
      <c r="V23" s="71" t="str">
        <f ca="1">INDIRECT("B23")&amp;"　"&amp;INDIRECT("C23")</f>
        <v>　</v>
      </c>
      <c r="W23" s="71" t="str">
        <f ca="1">INDIRECT("E23")&amp;" "&amp;INDIRECT("F23")</f>
        <v> </v>
      </c>
      <c r="X23" s="71"/>
      <c r="Y23" s="71">
        <f t="shared" si="0"/>
        <v>0</v>
      </c>
      <c r="Z23" s="71"/>
      <c r="AA23" s="71"/>
      <c r="AB23" s="71">
        <f t="shared" si="1"/>
      </c>
      <c r="AC23" s="71"/>
      <c r="AD23" s="71">
        <f ca="1">INDIRECT("G23")</f>
        <v>0</v>
      </c>
      <c r="AE23" s="71"/>
      <c r="AF23" s="71">
        <f t="shared" si="4"/>
        <v>0</v>
      </c>
      <c r="AG23" s="72"/>
      <c r="AH23" s="66">
        <f ca="1">INDIRECT("J23")</f>
        <v>0</v>
      </c>
      <c r="AI23" s="66" t="e">
        <f t="shared" si="2"/>
        <v>#N/A</v>
      </c>
      <c r="AJ23" s="272">
        <f ca="1">INDIRECT("K23")</f>
        <v>0</v>
      </c>
      <c r="AK23" s="318">
        <f ca="1">INDIRECT("L23")</f>
        <v>0</v>
      </c>
      <c r="AL23" s="67">
        <f ca="1">INDIRECT("M23")</f>
        <v>0</v>
      </c>
      <c r="AM23" s="67" t="e">
        <f t="shared" si="3"/>
        <v>#N/A</v>
      </c>
      <c r="AN23" s="273">
        <f ca="1">INDIRECT("O23")</f>
        <v>0</v>
      </c>
      <c r="AO23" s="319">
        <f ca="1">INDIRECT("P23")</f>
        <v>0</v>
      </c>
      <c r="AQ23" s="9" t="str">
        <f ca="1">"_"&amp;INDIRECT("G23")</f>
        <v>_</v>
      </c>
    </row>
    <row r="24" spans="1:43" ht="28.5" customHeight="1">
      <c r="A24" s="68">
        <v>11</v>
      </c>
      <c r="B24" s="252"/>
      <c r="C24" s="218"/>
      <c r="D24" s="21"/>
      <c r="E24" s="229"/>
      <c r="F24" s="240"/>
      <c r="G24" s="6"/>
      <c r="H24" s="314">
        <f ca="1">COUNTA(INDIRECT("J24"),INDIRECT("M24"))</f>
        <v>0</v>
      </c>
      <c r="I24" s="188">
        <f ca="1">IF(INDIRECT("C24")="","",$D$4)</f>
      </c>
      <c r="J24" s="250"/>
      <c r="K24" s="263"/>
      <c r="L24" s="206"/>
      <c r="M24" s="324"/>
      <c r="N24" s="325"/>
      <c r="O24" s="263"/>
      <c r="P24" s="206"/>
      <c r="Q24" s="14"/>
      <c r="R24" s="75"/>
      <c r="S24" s="70"/>
      <c r="T24" s="71">
        <f ca="1">IF(OR(INDIRECT("C24")="",$T$2=""),"",$T$2)</f>
      </c>
      <c r="U24" s="71">
        <v>1</v>
      </c>
      <c r="V24" s="71" t="str">
        <f ca="1">INDIRECT("B24")&amp;"　"&amp;INDIRECT("C24")</f>
        <v>　</v>
      </c>
      <c r="W24" s="71" t="str">
        <f ca="1">INDIRECT("E24")&amp;" "&amp;INDIRECT("F24")</f>
        <v> </v>
      </c>
      <c r="X24" s="71"/>
      <c r="Y24" s="71">
        <f t="shared" si="0"/>
        <v>0</v>
      </c>
      <c r="Z24" s="71"/>
      <c r="AA24" s="71"/>
      <c r="AB24" s="71">
        <f t="shared" si="1"/>
      </c>
      <c r="AC24" s="71"/>
      <c r="AD24" s="71">
        <f ca="1">INDIRECT("G24")</f>
        <v>0</v>
      </c>
      <c r="AE24" s="71"/>
      <c r="AF24" s="71">
        <f t="shared" si="4"/>
        <v>0</v>
      </c>
      <c r="AG24" s="72"/>
      <c r="AH24" s="66">
        <f ca="1">INDIRECT("J24")</f>
        <v>0</v>
      </c>
      <c r="AI24" s="66" t="e">
        <f t="shared" si="2"/>
        <v>#N/A</v>
      </c>
      <c r="AJ24" s="272">
        <f ca="1">INDIRECT("K24")</f>
        <v>0</v>
      </c>
      <c r="AK24" s="318">
        <f ca="1">INDIRECT("L24")</f>
        <v>0</v>
      </c>
      <c r="AL24" s="67">
        <f ca="1">INDIRECT("M24")</f>
        <v>0</v>
      </c>
      <c r="AM24" s="67" t="e">
        <f t="shared" si="3"/>
        <v>#N/A</v>
      </c>
      <c r="AN24" s="273">
        <f ca="1">INDIRECT("O24")</f>
        <v>0</v>
      </c>
      <c r="AO24" s="319">
        <f ca="1">INDIRECT("P24")</f>
        <v>0</v>
      </c>
      <c r="AQ24" s="9" t="str">
        <f ca="1">"_"&amp;INDIRECT("G24")</f>
        <v>_</v>
      </c>
    </row>
    <row r="25" spans="1:43" ht="28.5" customHeight="1">
      <c r="A25" s="68">
        <v>12</v>
      </c>
      <c r="B25" s="252"/>
      <c r="C25" s="218"/>
      <c r="D25" s="21"/>
      <c r="E25" s="229"/>
      <c r="F25" s="256"/>
      <c r="G25" s="6"/>
      <c r="H25" s="314">
        <f ca="1">COUNTA(INDIRECT("J25"),INDIRECT("M25"))</f>
        <v>0</v>
      </c>
      <c r="I25" s="188">
        <f ca="1">IF(INDIRECT("C25")="","",$D$4)</f>
      </c>
      <c r="J25" s="250"/>
      <c r="K25" s="263"/>
      <c r="L25" s="206"/>
      <c r="M25" s="324"/>
      <c r="N25" s="325"/>
      <c r="O25" s="263"/>
      <c r="P25" s="206"/>
      <c r="Q25" s="14"/>
      <c r="R25" s="75"/>
      <c r="S25" s="70"/>
      <c r="T25" s="71">
        <f ca="1">IF(OR(INDIRECT("C25")="",$T$2=""),"",$T$2)</f>
      </c>
      <c r="U25" s="71">
        <v>1</v>
      </c>
      <c r="V25" s="71" t="str">
        <f ca="1">INDIRECT("B25")&amp;"　"&amp;INDIRECT("C25")</f>
        <v>　</v>
      </c>
      <c r="W25" s="71" t="str">
        <f ca="1">INDIRECT("E25")&amp;" "&amp;INDIRECT("F25")</f>
        <v> </v>
      </c>
      <c r="X25" s="71"/>
      <c r="Y25" s="71">
        <f t="shared" si="0"/>
        <v>0</v>
      </c>
      <c r="Z25" s="71"/>
      <c r="AA25" s="71"/>
      <c r="AB25" s="71">
        <f t="shared" si="1"/>
      </c>
      <c r="AC25" s="71"/>
      <c r="AD25" s="71">
        <f ca="1">INDIRECT("G25")</f>
        <v>0</v>
      </c>
      <c r="AE25" s="71"/>
      <c r="AF25" s="71">
        <f t="shared" si="4"/>
        <v>0</v>
      </c>
      <c r="AG25" s="72"/>
      <c r="AH25" s="66">
        <f ca="1">INDIRECT("J25")</f>
        <v>0</v>
      </c>
      <c r="AI25" s="66" t="e">
        <f t="shared" si="2"/>
        <v>#N/A</v>
      </c>
      <c r="AJ25" s="272">
        <f ca="1">INDIRECT("K25")</f>
        <v>0</v>
      </c>
      <c r="AK25" s="318">
        <f ca="1">INDIRECT("L25")</f>
        <v>0</v>
      </c>
      <c r="AL25" s="67">
        <f ca="1">INDIRECT("M25")</f>
        <v>0</v>
      </c>
      <c r="AM25" s="67" t="e">
        <f t="shared" si="3"/>
        <v>#N/A</v>
      </c>
      <c r="AN25" s="273">
        <f ca="1">INDIRECT("O25")</f>
        <v>0</v>
      </c>
      <c r="AO25" s="319">
        <f ca="1">INDIRECT("P25")</f>
        <v>0</v>
      </c>
      <c r="AQ25" s="9" t="str">
        <f ca="1">"_"&amp;INDIRECT("G25")</f>
        <v>_</v>
      </c>
    </row>
    <row r="26" spans="1:43" ht="28.5" customHeight="1">
      <c r="A26" s="68">
        <v>13</v>
      </c>
      <c r="B26" s="252"/>
      <c r="C26" s="218"/>
      <c r="D26" s="21"/>
      <c r="E26" s="229"/>
      <c r="F26" s="240"/>
      <c r="G26" s="6"/>
      <c r="H26" s="314">
        <f ca="1">COUNTA(INDIRECT("J26"),INDIRECT("M26"))</f>
        <v>0</v>
      </c>
      <c r="I26" s="188">
        <f ca="1">IF(INDIRECT("C26")="","",$D$4)</f>
      </c>
      <c r="J26" s="250"/>
      <c r="K26" s="263"/>
      <c r="L26" s="206"/>
      <c r="M26" s="324"/>
      <c r="N26" s="325"/>
      <c r="O26" s="263"/>
      <c r="P26" s="206"/>
      <c r="Q26" s="14"/>
      <c r="R26" s="75"/>
      <c r="S26" s="70"/>
      <c r="T26" s="71">
        <f ca="1">IF(OR(INDIRECT("C26")="",$T$2=""),"",$T$2)</f>
      </c>
      <c r="U26" s="71">
        <v>1</v>
      </c>
      <c r="V26" s="71" t="str">
        <f ca="1">INDIRECT("B26")&amp;"　"&amp;INDIRECT("C26")</f>
        <v>　</v>
      </c>
      <c r="W26" s="71" t="str">
        <f ca="1">INDIRECT("E26")&amp;" "&amp;INDIRECT("F26")</f>
        <v> </v>
      </c>
      <c r="X26" s="71"/>
      <c r="Y26" s="71">
        <f t="shared" si="0"/>
        <v>0</v>
      </c>
      <c r="Z26" s="71"/>
      <c r="AA26" s="71"/>
      <c r="AB26" s="71">
        <f t="shared" si="1"/>
      </c>
      <c r="AC26" s="71"/>
      <c r="AD26" s="71">
        <f ca="1">INDIRECT("G26")</f>
        <v>0</v>
      </c>
      <c r="AE26" s="71"/>
      <c r="AF26" s="71">
        <f t="shared" si="4"/>
        <v>0</v>
      </c>
      <c r="AG26" s="72"/>
      <c r="AH26" s="66">
        <f ca="1">INDIRECT("J26")</f>
        <v>0</v>
      </c>
      <c r="AI26" s="66" t="e">
        <f t="shared" si="2"/>
        <v>#N/A</v>
      </c>
      <c r="AJ26" s="272">
        <f ca="1">INDIRECT("K26")</f>
        <v>0</v>
      </c>
      <c r="AK26" s="318">
        <f ca="1">INDIRECT("L26")</f>
        <v>0</v>
      </c>
      <c r="AL26" s="67">
        <f ca="1">INDIRECT("M26")</f>
        <v>0</v>
      </c>
      <c r="AM26" s="67" t="e">
        <f t="shared" si="3"/>
        <v>#N/A</v>
      </c>
      <c r="AN26" s="273">
        <f ca="1">INDIRECT("O26")</f>
        <v>0</v>
      </c>
      <c r="AO26" s="319">
        <f ca="1">INDIRECT("P26")</f>
        <v>0</v>
      </c>
      <c r="AQ26" s="9" t="str">
        <f ca="1">"_"&amp;INDIRECT("G26")</f>
        <v>_</v>
      </c>
    </row>
    <row r="27" spans="1:43" ht="28.5" customHeight="1">
      <c r="A27" s="68">
        <v>14</v>
      </c>
      <c r="B27" s="252"/>
      <c r="C27" s="218"/>
      <c r="D27" s="21"/>
      <c r="E27" s="229"/>
      <c r="F27" s="240"/>
      <c r="G27" s="6"/>
      <c r="H27" s="314">
        <f ca="1">COUNTA(INDIRECT("J27"),INDIRECT("M27"))</f>
        <v>0</v>
      </c>
      <c r="I27" s="188">
        <f ca="1">IF(INDIRECT("C27")="","",$D$4)</f>
      </c>
      <c r="J27" s="250"/>
      <c r="K27" s="263"/>
      <c r="L27" s="206"/>
      <c r="M27" s="324"/>
      <c r="N27" s="325"/>
      <c r="O27" s="263"/>
      <c r="P27" s="206"/>
      <c r="Q27" s="14"/>
      <c r="R27" s="75"/>
      <c r="S27" s="70"/>
      <c r="T27" s="71">
        <f ca="1">IF(OR(INDIRECT("C27")="",$T$2=""),"",$T$2)</f>
      </c>
      <c r="U27" s="71">
        <v>1</v>
      </c>
      <c r="V27" s="71" t="str">
        <f ca="1">INDIRECT("B27")&amp;"　"&amp;INDIRECT("C27")</f>
        <v>　</v>
      </c>
      <c r="W27" s="71" t="str">
        <f ca="1">INDIRECT("E27")&amp;" "&amp;INDIRECT("F27")</f>
        <v> </v>
      </c>
      <c r="X27" s="71"/>
      <c r="Y27" s="71">
        <f t="shared" si="0"/>
        <v>0</v>
      </c>
      <c r="Z27" s="71"/>
      <c r="AA27" s="71"/>
      <c r="AB27" s="71">
        <f t="shared" si="1"/>
      </c>
      <c r="AC27" s="71"/>
      <c r="AD27" s="71">
        <f ca="1">INDIRECT("G27")</f>
        <v>0</v>
      </c>
      <c r="AE27" s="71"/>
      <c r="AF27" s="71">
        <f t="shared" si="4"/>
        <v>0</v>
      </c>
      <c r="AG27" s="72"/>
      <c r="AH27" s="66">
        <f ca="1">INDIRECT("J27")</f>
        <v>0</v>
      </c>
      <c r="AI27" s="66" t="e">
        <f t="shared" si="2"/>
        <v>#N/A</v>
      </c>
      <c r="AJ27" s="272">
        <f ca="1">INDIRECT("K27")</f>
        <v>0</v>
      </c>
      <c r="AK27" s="318">
        <f ca="1">INDIRECT("L27")</f>
        <v>0</v>
      </c>
      <c r="AL27" s="67">
        <f ca="1">INDIRECT("M27")</f>
        <v>0</v>
      </c>
      <c r="AM27" s="67" t="e">
        <f t="shared" si="3"/>
        <v>#N/A</v>
      </c>
      <c r="AN27" s="273">
        <f ca="1">INDIRECT("O27")</f>
        <v>0</v>
      </c>
      <c r="AO27" s="319">
        <f ca="1">INDIRECT("P27")</f>
        <v>0</v>
      </c>
      <c r="AQ27" s="9" t="str">
        <f ca="1">"_"&amp;INDIRECT("G27")</f>
        <v>_</v>
      </c>
    </row>
    <row r="28" spans="1:43" ht="28.5" customHeight="1" thickBot="1">
      <c r="A28" s="76">
        <v>15</v>
      </c>
      <c r="B28" s="253"/>
      <c r="C28" s="219"/>
      <c r="D28" s="22"/>
      <c r="E28" s="230"/>
      <c r="F28" s="241"/>
      <c r="G28" s="8"/>
      <c r="H28" s="315">
        <f ca="1">COUNTA(INDIRECT("J28"),INDIRECT("M28"))</f>
        <v>0</v>
      </c>
      <c r="I28" s="184">
        <f ca="1">IF(INDIRECT("C28")="","",D4)</f>
      </c>
      <c r="J28" s="199"/>
      <c r="K28" s="264"/>
      <c r="L28" s="207"/>
      <c r="M28" s="369"/>
      <c r="N28" s="370"/>
      <c r="O28" s="264"/>
      <c r="P28" s="207"/>
      <c r="Q28" s="15"/>
      <c r="R28" s="77"/>
      <c r="S28" s="78"/>
      <c r="T28" s="79">
        <f ca="1">IF(OR(INDIRECT("C28")="",$T$2=""),"",$T$2)</f>
      </c>
      <c r="U28" s="79">
        <v>1</v>
      </c>
      <c r="V28" s="79" t="str">
        <f ca="1">INDIRECT("B28")&amp;"　"&amp;INDIRECT("C28")</f>
        <v>　</v>
      </c>
      <c r="W28" s="79" t="str">
        <f ca="1">INDIRECT("E28")&amp;" "&amp;INDIRECT("F28")</f>
        <v> </v>
      </c>
      <c r="X28" s="79"/>
      <c r="Y28" s="79">
        <f t="shared" si="0"/>
        <v>0</v>
      </c>
      <c r="Z28" s="79"/>
      <c r="AA28" s="79"/>
      <c r="AB28" s="79">
        <f t="shared" si="1"/>
      </c>
      <c r="AC28" s="79"/>
      <c r="AD28" s="79">
        <f ca="1">INDIRECT("G28")</f>
        <v>0</v>
      </c>
      <c r="AE28" s="79"/>
      <c r="AF28" s="79">
        <f>S28</f>
        <v>0</v>
      </c>
      <c r="AG28" s="80"/>
      <c r="AH28" s="66">
        <f ca="1">INDIRECT("J28")</f>
        <v>0</v>
      </c>
      <c r="AI28" s="66" t="e">
        <f t="shared" si="2"/>
        <v>#N/A</v>
      </c>
      <c r="AJ28" s="272">
        <f ca="1">INDIRECT("K28")</f>
        <v>0</v>
      </c>
      <c r="AK28" s="318">
        <f ca="1">INDIRECT("L28")</f>
        <v>0</v>
      </c>
      <c r="AL28" s="67">
        <f ca="1">INDIRECT("M28")</f>
        <v>0</v>
      </c>
      <c r="AM28" s="67" t="e">
        <f t="shared" si="3"/>
        <v>#N/A</v>
      </c>
      <c r="AN28" s="273">
        <f ca="1">INDIRECT("O28")</f>
        <v>0</v>
      </c>
      <c r="AO28" s="319">
        <f ca="1">INDIRECT("P28")</f>
        <v>0</v>
      </c>
      <c r="AQ28" s="9" t="str">
        <f ca="1">"_"&amp;INDIRECT("G28")</f>
        <v>_</v>
      </c>
    </row>
    <row r="29" spans="1:33" ht="10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</row>
    <row r="30" spans="1:33" ht="15" thickBot="1">
      <c r="A30" s="77"/>
      <c r="B30" s="382" t="s">
        <v>57</v>
      </c>
      <c r="C30" s="382"/>
      <c r="D30" s="77"/>
      <c r="E30" s="77"/>
      <c r="F30" s="77"/>
      <c r="G30" s="77"/>
      <c r="H30" s="25"/>
      <c r="I30" s="25"/>
      <c r="J30" s="82" t="s">
        <v>52</v>
      </c>
      <c r="K30" s="82"/>
      <c r="L30" s="82"/>
      <c r="M30" s="25"/>
      <c r="N30" s="25"/>
      <c r="O30" s="25"/>
      <c r="P30" s="25"/>
      <c r="Q30" s="25"/>
      <c r="R30" s="25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</row>
    <row r="31" spans="1:33" ht="24.75" customHeight="1" thickBot="1">
      <c r="A31" s="77"/>
      <c r="B31" s="394" t="s">
        <v>63</v>
      </c>
      <c r="C31" s="394"/>
      <c r="D31" s="83" t="s">
        <v>58</v>
      </c>
      <c r="E31" s="395" t="s">
        <v>59</v>
      </c>
      <c r="F31" s="395"/>
      <c r="G31" s="106" t="s">
        <v>76</v>
      </c>
      <c r="H31" s="25"/>
      <c r="I31" s="25"/>
      <c r="J31" s="85" t="s">
        <v>2</v>
      </c>
      <c r="K31" s="108" t="s">
        <v>3</v>
      </c>
      <c r="L31" s="107" t="s">
        <v>86</v>
      </c>
      <c r="M31" s="353" t="s">
        <v>54</v>
      </c>
      <c r="N31" s="373"/>
      <c r="O31" s="86" t="s">
        <v>4</v>
      </c>
      <c r="P31" s="353" t="s">
        <v>53</v>
      </c>
      <c r="Q31" s="354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</row>
    <row r="32" spans="1:17" ht="18" customHeight="1">
      <c r="A32" s="77"/>
      <c r="B32" s="482"/>
      <c r="C32" s="483"/>
      <c r="D32" s="23"/>
      <c r="E32" s="383"/>
      <c r="F32" s="383"/>
      <c r="G32" s="7"/>
      <c r="H32" s="25">
        <f>COUNTIF(H14:H28,1)</f>
        <v>0</v>
      </c>
      <c r="I32" s="25"/>
      <c r="J32" s="87" t="s">
        <v>5</v>
      </c>
      <c r="K32" s="111">
        <v>1500</v>
      </c>
      <c r="L32" s="111">
        <v>400</v>
      </c>
      <c r="M32" s="374">
        <f>K32+L32</f>
        <v>1900</v>
      </c>
      <c r="N32" s="375"/>
      <c r="O32" s="316">
        <f>H32</f>
        <v>0</v>
      </c>
      <c r="P32" s="378">
        <f>M32*O32</f>
        <v>0</v>
      </c>
      <c r="Q32" s="379"/>
    </row>
    <row r="33" spans="1:17" ht="18" customHeight="1" thickBot="1">
      <c r="A33" s="77"/>
      <c r="B33" s="482"/>
      <c r="C33" s="483"/>
      <c r="D33" s="23"/>
      <c r="E33" s="383"/>
      <c r="F33" s="383"/>
      <c r="G33" s="7"/>
      <c r="H33" s="25">
        <f>COUNTIF(H14:H28,2)</f>
        <v>0</v>
      </c>
      <c r="I33" s="25"/>
      <c r="J33" s="89" t="s">
        <v>6</v>
      </c>
      <c r="K33" s="109">
        <v>2000</v>
      </c>
      <c r="L33" s="109">
        <v>400</v>
      </c>
      <c r="M33" s="340">
        <f>K33+L33</f>
        <v>2400</v>
      </c>
      <c r="N33" s="376"/>
      <c r="O33" s="317">
        <f>H33</f>
        <v>0</v>
      </c>
      <c r="P33" s="340">
        <f>M33*O33</f>
        <v>0</v>
      </c>
      <c r="Q33" s="341"/>
    </row>
    <row r="34" spans="1:17" ht="18" customHeight="1" thickBot="1">
      <c r="A34" s="77"/>
      <c r="B34" s="482"/>
      <c r="C34" s="483"/>
      <c r="D34" s="24"/>
      <c r="E34" s="383"/>
      <c r="F34" s="383"/>
      <c r="G34" s="7"/>
      <c r="H34" s="25"/>
      <c r="I34" s="25"/>
      <c r="J34" s="90"/>
      <c r="K34" s="91"/>
      <c r="L34" s="91"/>
      <c r="M34" s="381" t="s">
        <v>55</v>
      </c>
      <c r="N34" s="343"/>
      <c r="O34" s="110">
        <f>O32+O33</f>
        <v>0</v>
      </c>
      <c r="P34" s="342">
        <f>P32+P33</f>
        <v>0</v>
      </c>
      <c r="Q34" s="343"/>
    </row>
    <row r="35" spans="1:17" ht="18" customHeight="1">
      <c r="A35" s="77"/>
      <c r="B35" s="482"/>
      <c r="C35" s="483"/>
      <c r="D35" s="24"/>
      <c r="E35" s="383"/>
      <c r="F35" s="383"/>
      <c r="G35" s="7"/>
      <c r="H35" s="25"/>
      <c r="I35" s="25"/>
      <c r="J35" s="384" t="s">
        <v>136</v>
      </c>
      <c r="K35" s="384"/>
      <c r="L35" s="384"/>
      <c r="M35" s="384"/>
      <c r="N35" s="384"/>
      <c r="O35" s="384"/>
      <c r="P35" s="384"/>
      <c r="Q35" s="384"/>
    </row>
    <row r="36" spans="1:17" ht="17.25" customHeight="1">
      <c r="A36" s="77"/>
      <c r="B36" s="88"/>
      <c r="D36" s="37"/>
      <c r="E36" s="37"/>
      <c r="F36" s="77"/>
      <c r="G36" s="77"/>
      <c r="H36" s="25"/>
      <c r="I36" s="25"/>
      <c r="J36" s="346" t="s">
        <v>63</v>
      </c>
      <c r="K36" s="347"/>
      <c r="L36" s="84" t="s">
        <v>11</v>
      </c>
      <c r="M36" s="371" t="s">
        <v>64</v>
      </c>
      <c r="N36" s="380"/>
      <c r="O36" s="372"/>
      <c r="P36" s="371" t="s">
        <v>56</v>
      </c>
      <c r="Q36" s="372"/>
    </row>
    <row r="37" spans="1:17" ht="17.25" customHeight="1">
      <c r="A37" s="77"/>
      <c r="B37" s="88"/>
      <c r="C37" s="92"/>
      <c r="D37" s="77"/>
      <c r="E37" s="77"/>
      <c r="F37" s="77"/>
      <c r="G37" s="77"/>
      <c r="H37" s="25"/>
      <c r="I37" s="25"/>
      <c r="J37" s="377"/>
      <c r="K37" s="377"/>
      <c r="L37" s="5"/>
      <c r="M37" s="355"/>
      <c r="N37" s="356"/>
      <c r="O37" s="357"/>
      <c r="P37" s="355"/>
      <c r="Q37" s="357"/>
    </row>
    <row r="38" spans="1:17" ht="17.25" customHeight="1">
      <c r="A38" s="77"/>
      <c r="B38" s="88"/>
      <c r="C38" s="136"/>
      <c r="D38" s="136"/>
      <c r="E38" s="136"/>
      <c r="F38" s="77"/>
      <c r="G38" s="77"/>
      <c r="H38" s="25"/>
      <c r="I38" s="25"/>
      <c r="J38" s="377"/>
      <c r="K38" s="377"/>
      <c r="L38" s="5"/>
      <c r="M38" s="355"/>
      <c r="N38" s="356"/>
      <c r="O38" s="357"/>
      <c r="P38" s="355"/>
      <c r="Q38" s="357"/>
    </row>
    <row r="39" spans="1:17" ht="17.25" customHeight="1">
      <c r="A39" s="77"/>
      <c r="B39" s="88"/>
      <c r="C39" s="136"/>
      <c r="D39" s="136"/>
      <c r="E39" s="136"/>
      <c r="F39" s="77"/>
      <c r="G39" s="77"/>
      <c r="H39" s="25"/>
      <c r="I39" s="25"/>
      <c r="J39" s="377"/>
      <c r="K39" s="377"/>
      <c r="L39" s="5"/>
      <c r="M39" s="355"/>
      <c r="N39" s="356"/>
      <c r="O39" s="357"/>
      <c r="P39" s="355"/>
      <c r="Q39" s="357"/>
    </row>
    <row r="40" spans="1:17" ht="17.25" customHeight="1">
      <c r="A40" s="77"/>
      <c r="B40" s="88"/>
      <c r="C40" s="93"/>
      <c r="D40" s="37"/>
      <c r="E40" s="37"/>
      <c r="F40" s="77"/>
      <c r="G40" s="77"/>
      <c r="H40" s="25"/>
      <c r="I40" s="25"/>
      <c r="J40" s="377"/>
      <c r="K40" s="377"/>
      <c r="L40" s="5"/>
      <c r="M40" s="355"/>
      <c r="N40" s="356"/>
      <c r="O40" s="357"/>
      <c r="P40" s="355"/>
      <c r="Q40" s="357"/>
    </row>
    <row r="41" spans="1:17" ht="4.5" customHeight="1">
      <c r="A41" s="77"/>
      <c r="B41" s="77"/>
      <c r="C41" s="88"/>
      <c r="D41" s="88"/>
      <c r="E41" s="77"/>
      <c r="F41" s="77"/>
      <c r="G41" s="77"/>
      <c r="H41" s="25"/>
      <c r="I41" s="77"/>
      <c r="J41" s="77"/>
      <c r="K41" s="77"/>
      <c r="L41" s="77"/>
      <c r="M41" s="94"/>
      <c r="N41" s="95"/>
      <c r="O41" s="77"/>
      <c r="P41" s="77"/>
      <c r="Q41" s="77"/>
    </row>
    <row r="43" spans="10:17" ht="13.5">
      <c r="J43" s="11"/>
      <c r="K43" s="11"/>
      <c r="L43" s="10"/>
      <c r="M43" s="12" t="s">
        <v>16</v>
      </c>
      <c r="N43" s="12"/>
      <c r="O43" s="12"/>
      <c r="P43" s="11"/>
      <c r="Q43" s="11"/>
    </row>
    <row r="44" spans="7:27" ht="13.5">
      <c r="G44" s="9">
        <v>1</v>
      </c>
      <c r="I44" s="9" t="s">
        <v>22</v>
      </c>
      <c r="J44" s="11"/>
      <c r="K44" s="11"/>
      <c r="L44" s="11"/>
      <c r="M44" s="13" t="s">
        <v>39</v>
      </c>
      <c r="N44" s="12">
        <v>31</v>
      </c>
      <c r="O44" s="12"/>
      <c r="P44" s="11"/>
      <c r="Q44" s="11"/>
      <c r="R44" s="96"/>
      <c r="S44" s="322"/>
      <c r="T44" s="322"/>
      <c r="U44" s="322"/>
      <c r="V44" s="322"/>
      <c r="W44" s="322"/>
      <c r="X44" s="322"/>
      <c r="Y44" s="322"/>
      <c r="Z44" s="322"/>
      <c r="AA44" s="97"/>
    </row>
    <row r="45" spans="7:27" ht="13.5">
      <c r="G45" s="9">
        <v>2</v>
      </c>
      <c r="I45" s="9" t="s">
        <v>17</v>
      </c>
      <c r="J45" s="11"/>
      <c r="K45" s="11"/>
      <c r="L45" s="11"/>
      <c r="M45" s="13" t="s">
        <v>40</v>
      </c>
      <c r="N45" s="12">
        <v>32</v>
      </c>
      <c r="O45" s="12"/>
      <c r="P45" s="11"/>
      <c r="Q45" s="11"/>
      <c r="R45" s="96"/>
      <c r="S45" s="322"/>
      <c r="T45" s="322"/>
      <c r="U45" s="322"/>
      <c r="V45" s="322"/>
      <c r="W45" s="322"/>
      <c r="X45" s="322"/>
      <c r="Y45" s="322"/>
      <c r="Z45" s="322"/>
      <c r="AA45" s="97"/>
    </row>
    <row r="46" spans="7:27" ht="13.5">
      <c r="G46" s="9">
        <v>3</v>
      </c>
      <c r="I46" s="9" t="s">
        <v>21</v>
      </c>
      <c r="J46" s="11"/>
      <c r="K46" s="11"/>
      <c r="L46" s="11"/>
      <c r="M46" s="13" t="s">
        <v>41</v>
      </c>
      <c r="N46" s="12">
        <v>33</v>
      </c>
      <c r="O46" s="12"/>
      <c r="P46" s="11"/>
      <c r="Q46" s="11"/>
      <c r="R46" s="96"/>
      <c r="S46" s="322"/>
      <c r="T46" s="322"/>
      <c r="U46" s="322"/>
      <c r="V46" s="322"/>
      <c r="W46" s="322"/>
      <c r="X46" s="322"/>
      <c r="Y46" s="322"/>
      <c r="Z46" s="322"/>
      <c r="AA46" s="97"/>
    </row>
    <row r="47" spans="9:27" ht="13.5">
      <c r="I47" s="9" t="s">
        <v>20</v>
      </c>
      <c r="J47" s="11"/>
      <c r="K47" s="11"/>
      <c r="L47" s="11"/>
      <c r="M47" s="30" t="s">
        <v>79</v>
      </c>
      <c r="N47" s="12">
        <v>34</v>
      </c>
      <c r="O47" s="12"/>
      <c r="P47" s="11"/>
      <c r="Q47" s="11"/>
      <c r="R47" s="96"/>
      <c r="S47" s="322"/>
      <c r="T47" s="322"/>
      <c r="U47" s="322"/>
      <c r="V47" s="322"/>
      <c r="W47" s="322"/>
      <c r="X47" s="322"/>
      <c r="Y47" s="322"/>
      <c r="Z47" s="322"/>
      <c r="AA47" s="97"/>
    </row>
    <row r="48" spans="7:27" ht="13.5">
      <c r="G48" s="17" t="s">
        <v>77</v>
      </c>
      <c r="I48" s="9" t="s">
        <v>18</v>
      </c>
      <c r="J48" s="11"/>
      <c r="K48" s="11"/>
      <c r="L48" s="11"/>
      <c r="M48" s="13" t="s">
        <v>42</v>
      </c>
      <c r="N48" s="12">
        <v>35</v>
      </c>
      <c r="O48" s="12"/>
      <c r="P48" s="11"/>
      <c r="Q48" s="11"/>
      <c r="R48" s="97"/>
      <c r="S48" s="98"/>
      <c r="T48" s="98"/>
      <c r="U48" s="98"/>
      <c r="V48" s="98"/>
      <c r="W48" s="98"/>
      <c r="X48" s="98"/>
      <c r="Y48" s="97"/>
      <c r="Z48" s="97"/>
      <c r="AA48" s="97"/>
    </row>
    <row r="49" spans="7:27" ht="13.5">
      <c r="G49" s="17" t="s">
        <v>78</v>
      </c>
      <c r="I49" s="9" t="s">
        <v>19</v>
      </c>
      <c r="J49" s="11"/>
      <c r="K49" s="11"/>
      <c r="L49" s="11"/>
      <c r="M49" s="13" t="s">
        <v>38</v>
      </c>
      <c r="N49" s="12">
        <v>36</v>
      </c>
      <c r="O49" s="12"/>
      <c r="P49" s="11"/>
      <c r="Q49" s="11"/>
      <c r="R49" s="96"/>
      <c r="S49" s="322"/>
      <c r="T49" s="322"/>
      <c r="U49" s="322"/>
      <c r="V49" s="322"/>
      <c r="W49" s="322"/>
      <c r="X49" s="322"/>
      <c r="Y49" s="322"/>
      <c r="Z49" s="322"/>
      <c r="AA49" s="97"/>
    </row>
    <row r="50" spans="9:27" ht="13.5">
      <c r="I50" s="9" t="s">
        <v>27</v>
      </c>
      <c r="J50" s="11"/>
      <c r="K50" s="11"/>
      <c r="L50" s="11"/>
      <c r="M50" s="32" t="s">
        <v>74</v>
      </c>
      <c r="N50" s="12">
        <v>5</v>
      </c>
      <c r="O50" s="12"/>
      <c r="P50" s="11"/>
      <c r="Q50" s="11"/>
      <c r="R50" s="96"/>
      <c r="S50" s="322"/>
      <c r="T50" s="322"/>
      <c r="U50" s="322"/>
      <c r="V50" s="322"/>
      <c r="W50" s="322"/>
      <c r="X50" s="322"/>
      <c r="Y50" s="322"/>
      <c r="Z50" s="322"/>
      <c r="AA50" s="97"/>
    </row>
    <row r="51" spans="9:27" ht="13.5">
      <c r="I51" s="9" t="s">
        <v>23</v>
      </c>
      <c r="J51" s="11"/>
      <c r="K51" s="11"/>
      <c r="L51" s="11"/>
      <c r="M51" s="32" t="s">
        <v>75</v>
      </c>
      <c r="N51" s="12">
        <v>8</v>
      </c>
      <c r="O51" s="12"/>
      <c r="P51" s="11"/>
      <c r="Q51" s="11"/>
      <c r="R51" s="96"/>
      <c r="S51" s="322"/>
      <c r="T51" s="322"/>
      <c r="U51" s="322"/>
      <c r="V51" s="322"/>
      <c r="W51" s="322"/>
      <c r="X51" s="322"/>
      <c r="Y51" s="322"/>
      <c r="Z51" s="322"/>
      <c r="AA51" s="97"/>
    </row>
    <row r="52" spans="9:27" ht="13.5">
      <c r="I52" s="9" t="s">
        <v>26</v>
      </c>
      <c r="J52" s="11"/>
      <c r="K52" s="11"/>
      <c r="L52" s="11"/>
      <c r="M52" s="13" t="s">
        <v>43</v>
      </c>
      <c r="N52" s="12">
        <v>21</v>
      </c>
      <c r="O52" s="12"/>
      <c r="P52" s="11"/>
      <c r="Q52" s="11"/>
      <c r="R52" s="96"/>
      <c r="S52" s="322"/>
      <c r="T52" s="322"/>
      <c r="U52" s="322"/>
      <c r="V52" s="322"/>
      <c r="W52" s="322"/>
      <c r="X52" s="322"/>
      <c r="Y52" s="322"/>
      <c r="Z52" s="322"/>
      <c r="AA52" s="97"/>
    </row>
    <row r="53" spans="9:27" ht="13.5">
      <c r="I53" s="9" t="s">
        <v>25</v>
      </c>
      <c r="J53" s="11"/>
      <c r="K53" s="11"/>
      <c r="L53" s="11"/>
      <c r="M53" s="13" t="s">
        <v>44</v>
      </c>
      <c r="N53" s="12">
        <v>22</v>
      </c>
      <c r="O53" s="12"/>
      <c r="P53" s="11"/>
      <c r="Q53" s="11"/>
      <c r="R53" s="99"/>
      <c r="S53" s="97"/>
      <c r="T53" s="97"/>
      <c r="U53" s="97"/>
      <c r="V53" s="97"/>
      <c r="W53" s="97"/>
      <c r="X53" s="97"/>
      <c r="Y53" s="97"/>
      <c r="Z53" s="97"/>
      <c r="AA53" s="97"/>
    </row>
    <row r="54" spans="9:27" ht="13.5">
      <c r="I54" s="9" t="s">
        <v>24</v>
      </c>
      <c r="J54" s="11"/>
      <c r="K54" s="11"/>
      <c r="L54" s="11"/>
      <c r="M54" s="31" t="s">
        <v>73</v>
      </c>
      <c r="N54" s="12">
        <v>23</v>
      </c>
      <c r="O54" s="12"/>
      <c r="P54" s="11"/>
      <c r="Q54" s="11"/>
      <c r="R54" s="100"/>
      <c r="S54" s="322"/>
      <c r="T54" s="322"/>
      <c r="U54" s="322"/>
      <c r="V54" s="322"/>
      <c r="W54" s="322"/>
      <c r="X54" s="322"/>
      <c r="Y54" s="322"/>
      <c r="Z54" s="322"/>
      <c r="AA54" s="97"/>
    </row>
    <row r="55" spans="10:27" ht="13.5">
      <c r="J55" s="11"/>
      <c r="K55" s="11"/>
      <c r="L55" s="11"/>
      <c r="M55" s="13" t="s">
        <v>45</v>
      </c>
      <c r="N55" s="12">
        <v>24</v>
      </c>
      <c r="O55" s="12"/>
      <c r="P55" s="11"/>
      <c r="Q55" s="11"/>
      <c r="R55" s="100"/>
      <c r="S55" s="322"/>
      <c r="T55" s="322"/>
      <c r="U55" s="322"/>
      <c r="V55" s="322"/>
      <c r="W55" s="322"/>
      <c r="X55" s="322"/>
      <c r="Y55" s="322"/>
      <c r="Z55" s="322"/>
      <c r="AA55" s="97"/>
    </row>
    <row r="56" spans="10:27" ht="13.5">
      <c r="J56" s="11"/>
      <c r="K56" s="11"/>
      <c r="L56" s="11"/>
      <c r="M56" s="13" t="s">
        <v>46</v>
      </c>
      <c r="N56" s="12">
        <v>25</v>
      </c>
      <c r="O56" s="12"/>
      <c r="P56" s="11"/>
      <c r="Q56" s="11"/>
      <c r="R56" s="100"/>
      <c r="S56" s="322"/>
      <c r="T56" s="322"/>
      <c r="U56" s="322"/>
      <c r="V56" s="322"/>
      <c r="W56" s="322"/>
      <c r="X56" s="322"/>
      <c r="Y56" s="322"/>
      <c r="Z56" s="322"/>
      <c r="AA56" s="97"/>
    </row>
    <row r="57" spans="10:27" ht="13.5">
      <c r="J57" s="11"/>
      <c r="K57" s="11"/>
      <c r="L57" s="11"/>
      <c r="M57" s="32" t="s">
        <v>74</v>
      </c>
      <c r="N57" s="12">
        <v>5</v>
      </c>
      <c r="O57" s="12"/>
      <c r="P57" s="11"/>
      <c r="Q57" s="11"/>
      <c r="R57" s="100"/>
      <c r="S57" s="322"/>
      <c r="T57" s="322"/>
      <c r="U57" s="322"/>
      <c r="V57" s="322"/>
      <c r="W57" s="322"/>
      <c r="X57" s="322"/>
      <c r="Y57" s="322"/>
      <c r="Z57" s="322"/>
      <c r="AA57" s="97"/>
    </row>
    <row r="58" spans="10:27" ht="13.5">
      <c r="J58" s="11"/>
      <c r="K58" s="11"/>
      <c r="L58" s="11"/>
      <c r="M58" s="32" t="s">
        <v>75</v>
      </c>
      <c r="N58" s="12">
        <v>8</v>
      </c>
      <c r="O58" s="12"/>
      <c r="P58" s="11"/>
      <c r="Q58" s="11"/>
      <c r="AA58" s="11"/>
    </row>
    <row r="59" spans="10:21" ht="13.5">
      <c r="J59" s="11"/>
      <c r="K59" s="11"/>
      <c r="L59" s="11"/>
      <c r="M59" s="13" t="s">
        <v>47</v>
      </c>
      <c r="N59" s="12">
        <v>11</v>
      </c>
      <c r="O59" s="12"/>
      <c r="P59" s="11"/>
      <c r="Q59" s="11"/>
      <c r="R59" s="62"/>
      <c r="S59" s="18"/>
      <c r="T59" s="18"/>
      <c r="U59" s="18"/>
    </row>
    <row r="60" spans="10:21" ht="13.5">
      <c r="J60" s="11"/>
      <c r="K60" s="11"/>
      <c r="L60" s="11"/>
      <c r="M60" s="13" t="s">
        <v>48</v>
      </c>
      <c r="N60" s="12">
        <v>12</v>
      </c>
      <c r="O60" s="11"/>
      <c r="P60" s="11"/>
      <c r="Q60" s="11"/>
      <c r="R60" s="69"/>
      <c r="S60" s="18"/>
      <c r="T60" s="18"/>
      <c r="U60" s="18"/>
    </row>
    <row r="61" spans="10:21" ht="13.5">
      <c r="J61" s="11"/>
      <c r="K61" s="11"/>
      <c r="L61" s="11"/>
      <c r="M61" s="13" t="s">
        <v>49</v>
      </c>
      <c r="N61" s="12">
        <v>13</v>
      </c>
      <c r="O61" s="11"/>
      <c r="P61" s="11"/>
      <c r="Q61" s="11"/>
      <c r="R61" s="73"/>
      <c r="S61" s="62"/>
      <c r="T61" s="18"/>
      <c r="U61" s="18"/>
    </row>
    <row r="62" spans="10:21" ht="13.5">
      <c r="J62" s="11"/>
      <c r="K62" s="11"/>
      <c r="L62" s="11"/>
      <c r="M62" s="32" t="s">
        <v>74</v>
      </c>
      <c r="N62" s="12">
        <v>5</v>
      </c>
      <c r="O62" s="11"/>
      <c r="P62" s="11"/>
      <c r="Q62" s="11"/>
      <c r="R62" s="74"/>
      <c r="S62" s="69"/>
      <c r="T62" s="18"/>
      <c r="U62" s="18"/>
    </row>
    <row r="63" spans="10:21" ht="13.5">
      <c r="J63" s="11"/>
      <c r="K63" s="11"/>
      <c r="L63" s="11"/>
      <c r="M63" s="32" t="s">
        <v>75</v>
      </c>
      <c r="N63" s="12">
        <v>8</v>
      </c>
      <c r="O63" s="11"/>
      <c r="P63" s="11"/>
      <c r="Q63" s="11"/>
      <c r="R63" s="74"/>
      <c r="S63" s="101"/>
      <c r="T63" s="18"/>
      <c r="U63" s="18"/>
    </row>
    <row r="64" spans="10:21" ht="13.5">
      <c r="J64" s="11"/>
      <c r="K64" s="11"/>
      <c r="L64" s="11"/>
      <c r="M64" s="19"/>
      <c r="N64" s="19"/>
      <c r="O64" s="11"/>
      <c r="P64" s="11"/>
      <c r="Q64" s="11"/>
      <c r="R64" s="75"/>
      <c r="S64" s="102"/>
      <c r="T64" s="18"/>
      <c r="U64" s="18"/>
    </row>
    <row r="65" spans="10:21" ht="13.5">
      <c r="J65" s="11"/>
      <c r="K65" s="11"/>
      <c r="L65" s="11"/>
      <c r="M65" s="19"/>
      <c r="N65" s="19"/>
      <c r="O65" s="11"/>
      <c r="P65" s="11"/>
      <c r="Q65" s="11"/>
      <c r="R65" s="75"/>
      <c r="S65" s="102"/>
      <c r="T65" s="18"/>
      <c r="U65" s="18"/>
    </row>
    <row r="66" spans="10:21" ht="13.5">
      <c r="J66" s="11"/>
      <c r="K66" s="11"/>
      <c r="L66" s="11"/>
      <c r="M66" s="19"/>
      <c r="N66" s="19"/>
      <c r="O66" s="11"/>
      <c r="P66" s="11"/>
      <c r="Q66" s="11"/>
      <c r="R66" s="75"/>
      <c r="S66" s="75"/>
      <c r="T66" s="18"/>
      <c r="U66" s="18"/>
    </row>
    <row r="67" spans="10:21" ht="13.5">
      <c r="J67" s="11"/>
      <c r="K67" s="11"/>
      <c r="L67" s="11"/>
      <c r="M67" s="19"/>
      <c r="N67" s="19"/>
      <c r="O67" s="11"/>
      <c r="P67" s="11"/>
      <c r="Q67" s="11"/>
      <c r="R67" s="69"/>
      <c r="S67" s="75"/>
      <c r="T67" s="18"/>
      <c r="U67" s="18"/>
    </row>
    <row r="68" spans="10:21" ht="13.5">
      <c r="J68" s="11"/>
      <c r="K68" s="11"/>
      <c r="L68" s="11"/>
      <c r="M68" s="11"/>
      <c r="N68" s="11"/>
      <c r="O68" s="11"/>
      <c r="P68" s="11"/>
      <c r="Q68" s="11"/>
      <c r="R68" s="69"/>
      <c r="S68" s="75"/>
      <c r="T68" s="18"/>
      <c r="U68" s="18"/>
    </row>
    <row r="69" spans="10:21" ht="13.5">
      <c r="J69" s="11"/>
      <c r="K69" s="11"/>
      <c r="L69" s="11"/>
      <c r="M69" s="11"/>
      <c r="N69" s="11"/>
      <c r="O69" s="11"/>
      <c r="P69" s="11"/>
      <c r="Q69" s="11"/>
      <c r="R69" s="75"/>
      <c r="S69" s="69"/>
      <c r="T69" s="18"/>
      <c r="U69" s="18"/>
    </row>
    <row r="70" spans="10:21" ht="13.5">
      <c r="J70" s="11"/>
      <c r="K70" s="11"/>
      <c r="L70" s="11"/>
      <c r="M70" s="11"/>
      <c r="N70" s="11"/>
      <c r="O70" s="11"/>
      <c r="P70" s="11"/>
      <c r="Q70" s="11"/>
      <c r="R70" s="75"/>
      <c r="S70" s="69"/>
      <c r="T70" s="18"/>
      <c r="U70" s="18"/>
    </row>
    <row r="71" spans="10:21" ht="13.5">
      <c r="J71" s="11"/>
      <c r="K71" s="11"/>
      <c r="L71" s="11"/>
      <c r="M71" s="11"/>
      <c r="N71" s="11"/>
      <c r="O71" s="11"/>
      <c r="P71" s="11"/>
      <c r="Q71" s="11"/>
      <c r="R71" s="75"/>
      <c r="S71" s="75"/>
      <c r="T71" s="18"/>
      <c r="U71" s="18"/>
    </row>
    <row r="72" spans="10:21" ht="13.5">
      <c r="J72" s="11"/>
      <c r="K72" s="11"/>
      <c r="L72" s="11"/>
      <c r="M72" s="11"/>
      <c r="N72" s="11"/>
      <c r="O72" s="11"/>
      <c r="P72" s="11"/>
      <c r="Q72" s="11"/>
      <c r="R72" s="75"/>
      <c r="S72" s="75"/>
      <c r="T72" s="18"/>
      <c r="U72" s="18"/>
    </row>
    <row r="73" spans="10:21" ht="13.5">
      <c r="J73" s="11"/>
      <c r="K73" s="11"/>
      <c r="L73" s="11"/>
      <c r="M73" s="11"/>
      <c r="N73" s="11"/>
      <c r="O73" s="11"/>
      <c r="P73" s="11"/>
      <c r="Q73" s="11"/>
      <c r="R73" s="18"/>
      <c r="S73" s="75"/>
      <c r="T73" s="18"/>
      <c r="U73" s="18"/>
    </row>
    <row r="74" spans="10:21" ht="13.5">
      <c r="J74" s="11"/>
      <c r="K74" s="11"/>
      <c r="L74" s="11"/>
      <c r="M74" s="20"/>
      <c r="N74" s="20"/>
      <c r="O74" s="11"/>
      <c r="P74" s="11"/>
      <c r="Q74" s="11"/>
      <c r="R74" s="18"/>
      <c r="S74" s="75"/>
      <c r="T74" s="18"/>
      <c r="U74" s="18"/>
    </row>
    <row r="75" spans="10:21" ht="13.5">
      <c r="J75" s="11"/>
      <c r="K75" s="11"/>
      <c r="L75" s="11"/>
      <c r="M75" s="20"/>
      <c r="N75" s="20"/>
      <c r="O75" s="11"/>
      <c r="P75" s="11"/>
      <c r="Q75" s="11"/>
      <c r="R75" s="18"/>
      <c r="S75" s="18"/>
      <c r="T75" s="18"/>
      <c r="U75" s="18"/>
    </row>
    <row r="76" spans="10:18" ht="13.5">
      <c r="J76" s="11"/>
      <c r="K76" s="11"/>
      <c r="L76" s="11"/>
      <c r="M76" s="20"/>
      <c r="N76" s="20"/>
      <c r="O76" s="11"/>
      <c r="P76" s="11"/>
      <c r="Q76" s="11"/>
      <c r="R76" s="17"/>
    </row>
    <row r="77" spans="10:17" ht="13.5">
      <c r="J77" s="11"/>
      <c r="K77" s="11"/>
      <c r="L77" s="11"/>
      <c r="M77" s="20"/>
      <c r="N77" s="20"/>
      <c r="O77" s="11"/>
      <c r="P77" s="11"/>
      <c r="Q77" s="11"/>
    </row>
    <row r="78" spans="10:17" ht="13.5">
      <c r="J78" s="11"/>
      <c r="K78" s="11"/>
      <c r="L78" s="11"/>
      <c r="M78" s="20"/>
      <c r="N78" s="20"/>
      <c r="O78" s="11"/>
      <c r="P78" s="11"/>
      <c r="Q78" s="11"/>
    </row>
    <row r="79" spans="10:17" ht="13.5">
      <c r="J79" s="11"/>
      <c r="K79" s="11"/>
      <c r="L79" s="11"/>
      <c r="M79" s="20"/>
      <c r="N79" s="20"/>
      <c r="O79" s="11"/>
      <c r="P79" s="11"/>
      <c r="Q79" s="11"/>
    </row>
    <row r="80" spans="10:17" ht="13.5">
      <c r="J80" s="11"/>
      <c r="K80" s="11"/>
      <c r="L80" s="11"/>
      <c r="M80" s="20"/>
      <c r="N80" s="20"/>
      <c r="O80" s="11"/>
      <c r="P80" s="11"/>
      <c r="Q80" s="11"/>
    </row>
    <row r="81" spans="10:17" ht="13.5">
      <c r="J81" s="11"/>
      <c r="K81" s="11"/>
      <c r="L81" s="11"/>
      <c r="M81" s="20"/>
      <c r="N81" s="20"/>
      <c r="O81" s="11"/>
      <c r="P81" s="11"/>
      <c r="Q81" s="11"/>
    </row>
    <row r="82" spans="10:17" ht="13.5">
      <c r="J82" s="11"/>
      <c r="K82" s="11"/>
      <c r="L82" s="11"/>
      <c r="M82" s="20"/>
      <c r="N82" s="20"/>
      <c r="O82" s="11"/>
      <c r="P82" s="11"/>
      <c r="Q82" s="11"/>
    </row>
    <row r="83" spans="10:17" ht="13.5">
      <c r="J83" s="11"/>
      <c r="K83" s="11"/>
      <c r="L83" s="11"/>
      <c r="M83" s="20"/>
      <c r="N83" s="20"/>
      <c r="O83" s="11"/>
      <c r="P83" s="11"/>
      <c r="Q83" s="11"/>
    </row>
    <row r="84" spans="10:17" ht="13.5">
      <c r="J84" s="11"/>
      <c r="K84" s="11"/>
      <c r="L84" s="11"/>
      <c r="M84" s="20"/>
      <c r="N84" s="20"/>
      <c r="O84" s="11"/>
      <c r="P84" s="11"/>
      <c r="Q84" s="11"/>
    </row>
    <row r="85" spans="10:17" ht="13.5">
      <c r="J85" s="11"/>
      <c r="K85" s="11"/>
      <c r="L85" s="11"/>
      <c r="M85" s="20"/>
      <c r="N85" s="20"/>
      <c r="O85" s="11"/>
      <c r="P85" s="11"/>
      <c r="Q85" s="11"/>
    </row>
    <row r="86" spans="10:17" ht="13.5">
      <c r="J86" s="11"/>
      <c r="K86" s="11"/>
      <c r="L86" s="11"/>
      <c r="M86" s="20"/>
      <c r="N86" s="20"/>
      <c r="O86" s="11"/>
      <c r="P86" s="11"/>
      <c r="Q86" s="11"/>
    </row>
    <row r="87" spans="10:17" ht="13.5">
      <c r="J87" s="11"/>
      <c r="K87" s="11"/>
      <c r="L87" s="11"/>
      <c r="M87" s="20"/>
      <c r="N87" s="20"/>
      <c r="O87" s="11"/>
      <c r="P87" s="11"/>
      <c r="Q87" s="11"/>
    </row>
    <row r="88" spans="10:17" ht="13.5">
      <c r="J88" s="11"/>
      <c r="K88" s="11"/>
      <c r="L88" s="11"/>
      <c r="M88" s="20"/>
      <c r="N88" s="20"/>
      <c r="O88" s="11"/>
      <c r="P88" s="11"/>
      <c r="Q88" s="11"/>
    </row>
    <row r="89" spans="10:17" ht="13.5">
      <c r="J89" s="11"/>
      <c r="K89" s="11"/>
      <c r="L89" s="11"/>
      <c r="M89" s="20"/>
      <c r="N89" s="20"/>
      <c r="O89" s="11"/>
      <c r="P89" s="11"/>
      <c r="Q89" s="11"/>
    </row>
    <row r="90" spans="10:17" ht="13.5">
      <c r="J90" s="11"/>
      <c r="K90" s="11"/>
      <c r="L90" s="11"/>
      <c r="M90" s="20"/>
      <c r="N90" s="20"/>
      <c r="O90" s="11"/>
      <c r="P90" s="11"/>
      <c r="Q90" s="11"/>
    </row>
    <row r="91" spans="10:17" ht="13.5">
      <c r="J91" s="11"/>
      <c r="K91" s="11"/>
      <c r="L91" s="11"/>
      <c r="M91" s="20"/>
      <c r="N91" s="20"/>
      <c r="O91" s="11"/>
      <c r="P91" s="11"/>
      <c r="Q91" s="11"/>
    </row>
    <row r="92" spans="10:17" ht="13.5">
      <c r="J92" s="11"/>
      <c r="K92" s="11"/>
      <c r="L92" s="11"/>
      <c r="M92" s="20"/>
      <c r="N92" s="20"/>
      <c r="O92" s="11"/>
      <c r="P92" s="11"/>
      <c r="Q92" s="11"/>
    </row>
    <row r="93" spans="10:17" ht="13.5">
      <c r="J93" s="11"/>
      <c r="K93" s="11"/>
      <c r="L93" s="11"/>
      <c r="M93" s="20"/>
      <c r="N93" s="20"/>
      <c r="O93" s="11"/>
      <c r="P93" s="11"/>
      <c r="Q93" s="11"/>
    </row>
    <row r="94" spans="10:17" ht="13.5">
      <c r="J94" s="11"/>
      <c r="K94" s="11"/>
      <c r="L94" s="11"/>
      <c r="M94" s="20"/>
      <c r="N94" s="20"/>
      <c r="O94" s="11"/>
      <c r="P94" s="11"/>
      <c r="Q94" s="11"/>
    </row>
    <row r="95" spans="10:17" ht="13.5">
      <c r="J95" s="11"/>
      <c r="K95" s="11"/>
      <c r="L95" s="11"/>
      <c r="M95" s="20"/>
      <c r="N95" s="20"/>
      <c r="O95" s="11"/>
      <c r="P95" s="11"/>
      <c r="Q95" s="11"/>
    </row>
    <row r="96" spans="10:17" ht="13.5">
      <c r="J96" s="11"/>
      <c r="K96" s="11"/>
      <c r="L96" s="11"/>
      <c r="M96" s="20"/>
      <c r="N96" s="20"/>
      <c r="O96" s="11"/>
      <c r="P96" s="11"/>
      <c r="Q96" s="11"/>
    </row>
    <row r="97" spans="10:17" ht="13.5">
      <c r="J97" s="11"/>
      <c r="K97" s="11"/>
      <c r="L97" s="11"/>
      <c r="M97" s="20"/>
      <c r="N97" s="20"/>
      <c r="O97" s="11"/>
      <c r="P97" s="11"/>
      <c r="Q97" s="11"/>
    </row>
    <row r="98" spans="10:17" ht="13.5">
      <c r="J98" s="11"/>
      <c r="K98" s="11"/>
      <c r="L98" s="11"/>
      <c r="M98" s="20"/>
      <c r="N98" s="20"/>
      <c r="O98" s="11"/>
      <c r="P98" s="11"/>
      <c r="Q98" s="11"/>
    </row>
    <row r="99" spans="10:17" ht="13.5">
      <c r="J99" s="11"/>
      <c r="K99" s="11"/>
      <c r="L99" s="11"/>
      <c r="M99" s="20"/>
      <c r="N99" s="20"/>
      <c r="O99" s="11"/>
      <c r="P99" s="11"/>
      <c r="Q99" s="11"/>
    </row>
    <row r="100" spans="10:17" ht="13.5">
      <c r="J100" s="11"/>
      <c r="K100" s="11"/>
      <c r="L100" s="11"/>
      <c r="M100" s="20"/>
      <c r="N100" s="20"/>
      <c r="O100" s="11"/>
      <c r="P100" s="11"/>
      <c r="Q100" s="11"/>
    </row>
    <row r="101" spans="10:17" ht="13.5">
      <c r="J101" s="11"/>
      <c r="K101" s="11"/>
      <c r="L101" s="11"/>
      <c r="M101" s="20"/>
      <c r="N101" s="20"/>
      <c r="O101" s="11"/>
      <c r="P101" s="11"/>
      <c r="Q101" s="11"/>
    </row>
    <row r="102" spans="10:17" ht="13.5">
      <c r="J102" s="11"/>
      <c r="K102" s="11"/>
      <c r="L102" s="11"/>
      <c r="M102" s="11"/>
      <c r="N102" s="11"/>
      <c r="O102" s="11"/>
      <c r="P102" s="11"/>
      <c r="Q102" s="11"/>
    </row>
    <row r="103" spans="10:17" ht="13.5">
      <c r="J103" s="11"/>
      <c r="K103" s="11"/>
      <c r="L103" s="11"/>
      <c r="M103" s="11"/>
      <c r="N103" s="11"/>
      <c r="O103" s="11"/>
      <c r="P103" s="11"/>
      <c r="Q103" s="11"/>
    </row>
    <row r="104" spans="10:17" ht="13.5">
      <c r="J104" s="11"/>
      <c r="K104" s="11"/>
      <c r="L104" s="11"/>
      <c r="M104" s="11"/>
      <c r="N104" s="11"/>
      <c r="O104" s="11"/>
      <c r="P104" s="11"/>
      <c r="Q104" s="11"/>
    </row>
    <row r="105" spans="10:17" ht="13.5">
      <c r="J105" s="11"/>
      <c r="K105" s="11"/>
      <c r="L105" s="11"/>
      <c r="M105" s="11"/>
      <c r="N105" s="11"/>
      <c r="O105" s="11"/>
      <c r="P105" s="11"/>
      <c r="Q105" s="11"/>
    </row>
    <row r="106" spans="11:12" ht="13.5">
      <c r="K106" s="11"/>
      <c r="L106" s="11"/>
    </row>
  </sheetData>
  <sheetProtection password="D9A7" sheet="1" formatCells="0"/>
  <mergeCells count="89">
    <mergeCell ref="B32:C32"/>
    <mergeCell ref="B33:C33"/>
    <mergeCell ref="B34:C34"/>
    <mergeCell ref="B35:C35"/>
    <mergeCell ref="E10:Q10"/>
    <mergeCell ref="B4:C4"/>
    <mergeCell ref="B5:C5"/>
    <mergeCell ref="B6:C6"/>
    <mergeCell ref="B7:C8"/>
    <mergeCell ref="B31:C31"/>
    <mergeCell ref="E31:F31"/>
    <mergeCell ref="B12:C12"/>
    <mergeCell ref="E12:F12"/>
    <mergeCell ref="B10:C10"/>
    <mergeCell ref="B30:C30"/>
    <mergeCell ref="M40:O40"/>
    <mergeCell ref="E32:F32"/>
    <mergeCell ref="E33:F33"/>
    <mergeCell ref="E34:F34"/>
    <mergeCell ref="E35:F35"/>
    <mergeCell ref="J35:Q35"/>
    <mergeCell ref="P38:Q38"/>
    <mergeCell ref="P40:Q40"/>
    <mergeCell ref="J37:K37"/>
    <mergeCell ref="J40:K40"/>
    <mergeCell ref="M39:O39"/>
    <mergeCell ref="J38:K38"/>
    <mergeCell ref="J39:K39"/>
    <mergeCell ref="P32:Q32"/>
    <mergeCell ref="P37:Q37"/>
    <mergeCell ref="M36:O36"/>
    <mergeCell ref="P39:Q39"/>
    <mergeCell ref="M34:N34"/>
    <mergeCell ref="M25:N25"/>
    <mergeCell ref="M26:N26"/>
    <mergeCell ref="M31:N31"/>
    <mergeCell ref="M32:N32"/>
    <mergeCell ref="M33:N33"/>
    <mergeCell ref="M38:O38"/>
    <mergeCell ref="P31:Q31"/>
    <mergeCell ref="M37:O37"/>
    <mergeCell ref="H4:I4"/>
    <mergeCell ref="D6:I6"/>
    <mergeCell ref="D7:I8"/>
    <mergeCell ref="M21:N21"/>
    <mergeCell ref="M22:N22"/>
    <mergeCell ref="M27:N27"/>
    <mergeCell ref="M28:N28"/>
    <mergeCell ref="P36:Q36"/>
    <mergeCell ref="D4:G4"/>
    <mergeCell ref="J36:K36"/>
    <mergeCell ref="M16:N16"/>
    <mergeCell ref="M17:N17"/>
    <mergeCell ref="M18:N18"/>
    <mergeCell ref="N4:Q4"/>
    <mergeCell ref="N5:Q5"/>
    <mergeCell ref="M23:N23"/>
    <mergeCell ref="L4:M4"/>
    <mergeCell ref="H5:I5"/>
    <mergeCell ref="S57:Z57"/>
    <mergeCell ref="M20:N20"/>
    <mergeCell ref="M15:N15"/>
    <mergeCell ref="M9:R9"/>
    <mergeCell ref="R12:R13"/>
    <mergeCell ref="L5:M5"/>
    <mergeCell ref="M8:O8"/>
    <mergeCell ref="M24:N24"/>
    <mergeCell ref="P33:Q33"/>
    <mergeCell ref="P34:Q34"/>
    <mergeCell ref="A2:Q2"/>
    <mergeCell ref="A1:C1"/>
    <mergeCell ref="S52:Z52"/>
    <mergeCell ref="S54:Z54"/>
    <mergeCell ref="S55:Z55"/>
    <mergeCell ref="S56:Z56"/>
    <mergeCell ref="S47:Z47"/>
    <mergeCell ref="S49:Z49"/>
    <mergeCell ref="S50:Z50"/>
    <mergeCell ref="S51:Z51"/>
    <mergeCell ref="J3:R3"/>
    <mergeCell ref="S44:Z44"/>
    <mergeCell ref="S45:Z45"/>
    <mergeCell ref="S46:Z46"/>
    <mergeCell ref="B11:Q11"/>
    <mergeCell ref="M19:N19"/>
    <mergeCell ref="M12:N12"/>
    <mergeCell ref="M13:N13"/>
    <mergeCell ref="M14:N14"/>
    <mergeCell ref="D5:G5"/>
  </mergeCells>
  <conditionalFormatting sqref="O32:P34 P36 S14:S28 U14:AO28">
    <cfRule type="cellIs" priority="2" dxfId="10" operator="equal" stopIfTrue="1">
      <formula>0</formula>
    </cfRule>
  </conditionalFormatting>
  <conditionalFormatting sqref="T14:T28">
    <cfRule type="cellIs" priority="1" dxfId="10" operator="equal" stopIfTrue="1">
      <formula>0</formula>
    </cfRule>
  </conditionalFormatting>
  <dataValidations count="8">
    <dataValidation allowBlank="1" showInputMessage="1" showErrorMessage="1" imeMode="halfAlpha" sqref="D14:D28 K14:L28 Q14:Q28 O14:O28"/>
    <dataValidation allowBlank="1" showInputMessage="1" showErrorMessage="1" imeMode="halfKatakana" sqref="E14:F28"/>
    <dataValidation type="list" allowBlank="1" showInputMessage="1" showErrorMessage="1" sqref="G14:G28">
      <formula1>$G$43:$G$46</formula1>
    </dataValidation>
    <dataValidation type="list" allowBlank="1" showInputMessage="1" showErrorMessage="1" sqref="G32:G35">
      <formula1>$G$48:$G$49</formula1>
    </dataValidation>
    <dataValidation type="list" allowBlank="1" showInputMessage="1" showErrorMessage="1" sqref="D4">
      <formula1>$I$44:$I$54</formula1>
    </dataValidation>
    <dataValidation type="list" allowBlank="1" showInputMessage="1" showErrorMessage="1" sqref="J14:J28">
      <formula1>INDIRECT(AQ14)</formula1>
    </dataValidation>
    <dataValidation type="list" allowBlank="1" showInputMessage="1" showErrorMessage="1" sqref="M37:O40">
      <formula1>$M$44:$M$63</formula1>
    </dataValidation>
    <dataValidation type="list" allowBlank="1" showInputMessage="1" showErrorMessage="1" sqref="M14:N28">
      <formula1>INDIRECT(AQ14)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FF99CC"/>
  </sheetPr>
  <dimension ref="A1:AQ106"/>
  <sheetViews>
    <sheetView view="pageBreakPreview" zoomScaleSheetLayoutView="100" zoomScalePageLayoutView="0" workbookViewId="0" topLeftCell="A1">
      <selection activeCell="D5" sqref="D5:G5"/>
    </sheetView>
  </sheetViews>
  <sheetFormatPr defaultColWidth="8.875" defaultRowHeight="13.5"/>
  <cols>
    <col min="1" max="1" width="2.625" style="9" customWidth="1"/>
    <col min="2" max="3" width="7.375" style="9" customWidth="1"/>
    <col min="4" max="4" width="5.00390625" style="9" customWidth="1"/>
    <col min="5" max="6" width="7.50390625" style="9" customWidth="1"/>
    <col min="7" max="7" width="5.00390625" style="9" customWidth="1"/>
    <col min="8" max="8" width="9.00390625" style="9" hidden="1" customWidth="1"/>
    <col min="9" max="9" width="7.125" style="9" customWidth="1"/>
    <col min="10" max="10" width="11.75390625" style="9" customWidth="1"/>
    <col min="11" max="11" width="7.75390625" style="9" customWidth="1"/>
    <col min="12" max="12" width="5.625" style="9" customWidth="1"/>
    <col min="13" max="13" width="6.50390625" style="9" customWidth="1"/>
    <col min="14" max="14" width="5.25390625" style="9" customWidth="1"/>
    <col min="15" max="15" width="7.75390625" style="9" customWidth="1"/>
    <col min="16" max="16" width="5.625" style="9" customWidth="1"/>
    <col min="17" max="17" width="8.125" style="9" customWidth="1"/>
    <col min="18" max="18" width="69.375" style="9" customWidth="1"/>
    <col min="19" max="19" width="7.625" style="9" customWidth="1"/>
    <col min="20" max="20" width="3.875" style="9" customWidth="1"/>
    <col min="21" max="21" width="5.00390625" style="9" customWidth="1"/>
    <col min="22" max="23" width="13.875" style="9" customWidth="1"/>
    <col min="24" max="24" width="0.6171875" style="9" customWidth="1"/>
    <col min="25" max="25" width="12.625" style="9" customWidth="1"/>
    <col min="26" max="27" width="1.37890625" style="9" customWidth="1"/>
    <col min="28" max="28" width="11.875" style="9" customWidth="1"/>
    <col min="29" max="29" width="1.37890625" style="9" customWidth="1"/>
    <col min="30" max="30" width="4.375" style="9" customWidth="1"/>
    <col min="31" max="31" width="0.6171875" style="9" customWidth="1"/>
    <col min="32" max="32" width="7.625" style="9" customWidth="1"/>
    <col min="33" max="33" width="3.00390625" style="9" customWidth="1"/>
    <col min="34" max="34" width="10.125" style="9" bestFit="1" customWidth="1"/>
    <col min="35" max="35" width="6.25390625" style="9" customWidth="1"/>
    <col min="36" max="37" width="7.50390625" style="9" customWidth="1"/>
    <col min="38" max="38" width="10.125" style="9" bestFit="1" customWidth="1"/>
    <col min="39" max="39" width="6.25390625" style="9" customWidth="1"/>
    <col min="40" max="41" width="7.50390625" style="9" customWidth="1"/>
    <col min="42" max="16384" width="8.875" style="9" customWidth="1"/>
  </cols>
  <sheetData>
    <row r="1" spans="1:18" ht="14.25" customHeight="1" thickBot="1">
      <c r="A1" s="335" t="s">
        <v>65</v>
      </c>
      <c r="B1" s="335"/>
      <c r="C1" s="335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20" ht="21.75" thickBot="1">
      <c r="A2" s="334" t="s">
        <v>132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S2" s="246" t="s">
        <v>145</v>
      </c>
      <c r="T2" s="245">
        <f>IF('男子申込書'!T2="","",'男子申込書'!T2)</f>
        <v>1</v>
      </c>
    </row>
    <row r="3" spans="1:18" ht="12" customHeight="1" thickBot="1">
      <c r="A3" s="35"/>
      <c r="B3" s="35"/>
      <c r="C3" s="35"/>
      <c r="D3" s="35"/>
      <c r="E3" s="35"/>
      <c r="F3" s="35"/>
      <c r="G3" s="35"/>
      <c r="H3" s="35"/>
      <c r="I3" s="35"/>
      <c r="J3" s="321"/>
      <c r="K3" s="321"/>
      <c r="L3" s="321"/>
      <c r="M3" s="321"/>
      <c r="N3" s="321"/>
      <c r="O3" s="321"/>
      <c r="P3" s="321"/>
      <c r="Q3" s="321"/>
      <c r="R3" s="321"/>
    </row>
    <row r="4" spans="1:18" ht="24.75" customHeight="1" thickBot="1">
      <c r="A4" s="35"/>
      <c r="B4" s="386" t="s">
        <v>8</v>
      </c>
      <c r="C4" s="387"/>
      <c r="D4" s="344"/>
      <c r="E4" s="345"/>
      <c r="F4" s="345"/>
      <c r="G4" s="345"/>
      <c r="H4" s="345" t="s">
        <v>34</v>
      </c>
      <c r="I4" s="390"/>
      <c r="J4" s="11"/>
      <c r="K4" s="11"/>
      <c r="L4" s="349" t="s">
        <v>70</v>
      </c>
      <c r="M4" s="350"/>
      <c r="N4" s="348"/>
      <c r="O4" s="348"/>
      <c r="P4" s="348"/>
      <c r="Q4" s="348"/>
      <c r="R4" s="243"/>
    </row>
    <row r="5" spans="1:18" ht="24.75" customHeight="1" thickBot="1">
      <c r="A5" s="35"/>
      <c r="B5" s="388" t="s">
        <v>31</v>
      </c>
      <c r="C5" s="389"/>
      <c r="D5" s="332"/>
      <c r="E5" s="333"/>
      <c r="F5" s="333"/>
      <c r="G5" s="333"/>
      <c r="H5" s="351" t="s">
        <v>30</v>
      </c>
      <c r="I5" s="352"/>
      <c r="L5" s="338" t="s">
        <v>9</v>
      </c>
      <c r="M5" s="338"/>
      <c r="N5" s="348"/>
      <c r="O5" s="348"/>
      <c r="P5" s="348"/>
      <c r="Q5" s="348"/>
      <c r="R5" s="244"/>
    </row>
    <row r="6" spans="1:18" ht="24.75" customHeight="1" thickBot="1">
      <c r="A6" s="35"/>
      <c r="B6" s="344" t="s">
        <v>32</v>
      </c>
      <c r="C6" s="390"/>
      <c r="D6" s="418"/>
      <c r="E6" s="419"/>
      <c r="F6" s="419"/>
      <c r="G6" s="419"/>
      <c r="H6" s="419"/>
      <c r="I6" s="420"/>
      <c r="M6" s="38"/>
      <c r="N6" s="38"/>
      <c r="O6" s="37"/>
      <c r="P6" s="37"/>
      <c r="Q6" s="37"/>
      <c r="R6" s="37"/>
    </row>
    <row r="7" spans="1:33" ht="13.5">
      <c r="A7" s="35"/>
      <c r="B7" s="391" t="s">
        <v>33</v>
      </c>
      <c r="C7" s="392"/>
      <c r="D7" s="363"/>
      <c r="E7" s="364"/>
      <c r="F7" s="364"/>
      <c r="G7" s="364"/>
      <c r="H7" s="364"/>
      <c r="I7" s="365"/>
      <c r="J7" s="39"/>
      <c r="K7" s="39"/>
      <c r="L7" s="39"/>
      <c r="O7" s="40"/>
      <c r="P7" s="40"/>
      <c r="Q7" s="40"/>
      <c r="AG7" s="11"/>
    </row>
    <row r="8" spans="1:18" ht="13.5" customHeight="1" thickBot="1">
      <c r="A8" s="35"/>
      <c r="B8" s="332"/>
      <c r="C8" s="393"/>
      <c r="D8" s="366"/>
      <c r="E8" s="367"/>
      <c r="F8" s="367"/>
      <c r="G8" s="367"/>
      <c r="H8" s="367"/>
      <c r="I8" s="368"/>
      <c r="J8" s="41"/>
      <c r="K8" s="41"/>
      <c r="L8" s="41"/>
      <c r="M8" s="339"/>
      <c r="N8" s="339"/>
      <c r="O8" s="339"/>
      <c r="P8" s="42"/>
      <c r="Q8" s="42"/>
      <c r="R8" s="43"/>
    </row>
    <row r="9" spans="2:35" ht="6.75" customHeight="1">
      <c r="B9" s="44"/>
      <c r="C9" s="44"/>
      <c r="D9" s="44"/>
      <c r="E9" s="44"/>
      <c r="F9" s="44"/>
      <c r="G9" s="44"/>
      <c r="H9" s="44"/>
      <c r="I9" s="44"/>
      <c r="J9" s="39"/>
      <c r="K9" s="39"/>
      <c r="L9" s="39"/>
      <c r="M9" s="336"/>
      <c r="N9" s="336"/>
      <c r="O9" s="336"/>
      <c r="P9" s="336"/>
      <c r="Q9" s="336"/>
      <c r="R9" s="336"/>
      <c r="S9" s="1"/>
      <c r="T9" s="1"/>
      <c r="U9" s="1"/>
      <c r="V9" s="2"/>
      <c r="W9" s="2"/>
      <c r="X9" s="2"/>
      <c r="Y9" s="3"/>
      <c r="Z9" s="2"/>
      <c r="AA9" s="2"/>
      <c r="AB9" s="2"/>
      <c r="AC9" s="2"/>
      <c r="AD9" s="2"/>
      <c r="AE9" s="2"/>
      <c r="AF9" s="2"/>
      <c r="AH9" s="2"/>
      <c r="AI9" s="2"/>
    </row>
    <row r="10" spans="2:17" ht="22.5" customHeight="1">
      <c r="B10" s="413" t="s">
        <v>62</v>
      </c>
      <c r="C10" s="414"/>
      <c r="D10" s="44"/>
      <c r="E10" s="385" t="s">
        <v>147</v>
      </c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</row>
    <row r="11" spans="2:18" ht="8.25" customHeight="1" thickBot="1"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45"/>
    </row>
    <row r="12" spans="1:41" ht="36" customHeight="1" thickBot="1">
      <c r="A12" s="126"/>
      <c r="B12" s="411" t="s">
        <v>10</v>
      </c>
      <c r="C12" s="412"/>
      <c r="D12" s="181" t="s">
        <v>50</v>
      </c>
      <c r="E12" s="411" t="s">
        <v>14</v>
      </c>
      <c r="F12" s="412"/>
      <c r="G12" s="181" t="s">
        <v>11</v>
      </c>
      <c r="H12" s="182"/>
      <c r="I12" s="185" t="s">
        <v>34</v>
      </c>
      <c r="J12" s="191" t="s">
        <v>0</v>
      </c>
      <c r="K12" s="180" t="s">
        <v>130</v>
      </c>
      <c r="L12" s="192" t="s">
        <v>133</v>
      </c>
      <c r="M12" s="423" t="s">
        <v>1</v>
      </c>
      <c r="N12" s="424"/>
      <c r="O12" s="180" t="s">
        <v>131</v>
      </c>
      <c r="P12" s="192" t="s">
        <v>133</v>
      </c>
      <c r="Q12" s="200" t="s">
        <v>85</v>
      </c>
      <c r="R12" s="337"/>
      <c r="S12" s="48" t="s">
        <v>12</v>
      </c>
      <c r="T12" s="49" t="s">
        <v>144</v>
      </c>
      <c r="U12" s="50" t="s">
        <v>13</v>
      </c>
      <c r="V12" s="51" t="s">
        <v>82</v>
      </c>
      <c r="W12" s="50" t="s">
        <v>14</v>
      </c>
      <c r="X12" s="50"/>
      <c r="Y12" s="50" t="s">
        <v>83</v>
      </c>
      <c r="Z12" s="50"/>
      <c r="AA12" s="50"/>
      <c r="AB12" s="50" t="s">
        <v>81</v>
      </c>
      <c r="AC12" s="50"/>
      <c r="AD12" s="50" t="s">
        <v>84</v>
      </c>
      <c r="AE12" s="50"/>
      <c r="AF12" s="49" t="s">
        <v>15</v>
      </c>
      <c r="AG12" s="52"/>
      <c r="AH12" s="53" t="s">
        <v>0</v>
      </c>
      <c r="AI12" s="53" t="s">
        <v>28</v>
      </c>
      <c r="AJ12" s="54" t="s">
        <v>35</v>
      </c>
      <c r="AK12" s="54" t="s">
        <v>143</v>
      </c>
      <c r="AL12" s="55" t="s">
        <v>1</v>
      </c>
      <c r="AM12" s="55" t="s">
        <v>29</v>
      </c>
      <c r="AN12" s="54" t="s">
        <v>36</v>
      </c>
      <c r="AO12" s="54" t="s">
        <v>143</v>
      </c>
    </row>
    <row r="13" spans="1:33" ht="23.25" customHeight="1" thickBot="1">
      <c r="A13" s="112" t="s">
        <v>7</v>
      </c>
      <c r="B13" s="215" t="s">
        <v>138</v>
      </c>
      <c r="C13" s="216" t="s">
        <v>139</v>
      </c>
      <c r="D13" s="260" t="s">
        <v>149</v>
      </c>
      <c r="E13" s="220" t="s">
        <v>141</v>
      </c>
      <c r="F13" s="221" t="s">
        <v>140</v>
      </c>
      <c r="G13" s="113">
        <v>2</v>
      </c>
      <c r="H13" s="113"/>
      <c r="I13" s="186" t="s">
        <v>17</v>
      </c>
      <c r="J13" s="193" t="s">
        <v>154</v>
      </c>
      <c r="K13" s="267" t="s">
        <v>152</v>
      </c>
      <c r="L13" s="208"/>
      <c r="M13" s="409" t="s">
        <v>151</v>
      </c>
      <c r="N13" s="410"/>
      <c r="O13" s="271" t="s">
        <v>158</v>
      </c>
      <c r="P13" s="214"/>
      <c r="Q13" s="201"/>
      <c r="R13" s="337"/>
      <c r="S13" s="58"/>
      <c r="T13" s="58"/>
      <c r="U13" s="59"/>
      <c r="V13" s="60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</row>
    <row r="14" spans="1:43" ht="28.5" customHeight="1">
      <c r="A14" s="114">
        <v>1</v>
      </c>
      <c r="B14" s="222"/>
      <c r="C14" s="231"/>
      <c r="D14" s="115"/>
      <c r="E14" s="222"/>
      <c r="F14" s="236"/>
      <c r="G14" s="116"/>
      <c r="H14" s="313">
        <f ca="1">COUNTA(INDIRECT("J14"),INDIRECT("M14"))</f>
        <v>0</v>
      </c>
      <c r="I14" s="187">
        <f ca="1">IF(INDIRECT("C14")="","",$D$4)</f>
      </c>
      <c r="J14" s="194"/>
      <c r="K14" s="268"/>
      <c r="L14" s="209"/>
      <c r="M14" s="421"/>
      <c r="N14" s="422"/>
      <c r="O14" s="268"/>
      <c r="P14" s="209"/>
      <c r="Q14" s="117"/>
      <c r="R14" s="62"/>
      <c r="S14" s="63"/>
      <c r="T14" s="242">
        <f ca="1">IF(OR(INDIRECT("C14")="",$T$2=""),"",$T$2)</f>
      </c>
      <c r="U14" s="103">
        <v>2</v>
      </c>
      <c r="V14" s="242" t="str">
        <f ca="1">INDIRECT("B14")&amp;"　"&amp;INDIRECT("C14")</f>
        <v>　</v>
      </c>
      <c r="W14" s="242" t="str">
        <f ca="1">INDIRECT("E14")&amp;" "&amp;INDIRECT("F14")</f>
        <v> </v>
      </c>
      <c r="X14" s="64"/>
      <c r="Y14" s="64">
        <f>$D$5</f>
        <v>0</v>
      </c>
      <c r="Z14" s="64"/>
      <c r="AA14" s="64"/>
      <c r="AB14" s="64">
        <f>IF($D$4="","",$D$4)</f>
      </c>
      <c r="AC14" s="64"/>
      <c r="AD14" s="242">
        <f ca="1">INDIRECT("G14")</f>
        <v>0</v>
      </c>
      <c r="AE14" s="64"/>
      <c r="AF14" s="64">
        <f>S14</f>
        <v>0</v>
      </c>
      <c r="AG14" s="65"/>
      <c r="AH14" s="66">
        <f ca="1">INDIRECT("J14")</f>
        <v>0</v>
      </c>
      <c r="AI14" s="66" t="e">
        <f>VLOOKUP(AH14,$M$44:$O$63,2,0)</f>
        <v>#N/A</v>
      </c>
      <c r="AJ14" s="272">
        <f ca="1">INDIRECT("K14")</f>
        <v>0</v>
      </c>
      <c r="AK14" s="318">
        <f ca="1">INDIRECT("L14")</f>
        <v>0</v>
      </c>
      <c r="AL14" s="67">
        <f ca="1">INDIRECT("M14")</f>
        <v>0</v>
      </c>
      <c r="AM14" s="66" t="e">
        <f>VLOOKUP(AL14,$M$44:$O$63,2,0)</f>
        <v>#N/A</v>
      </c>
      <c r="AN14" s="273">
        <f ca="1">INDIRECT("O14")</f>
        <v>0</v>
      </c>
      <c r="AO14" s="319">
        <f ca="1">INDIRECT("P14")</f>
        <v>0</v>
      </c>
      <c r="AQ14" s="9" t="str">
        <f ca="1">"__"&amp;INDIRECT("G14")</f>
        <v>__</v>
      </c>
    </row>
    <row r="15" spans="1:43" ht="28.5" customHeight="1">
      <c r="A15" s="118">
        <v>2</v>
      </c>
      <c r="B15" s="254"/>
      <c r="C15" s="232"/>
      <c r="D15" s="119"/>
      <c r="E15" s="223"/>
      <c r="F15" s="237"/>
      <c r="G15" s="120"/>
      <c r="H15" s="314">
        <f ca="1">COUNTA(INDIRECT("J15"),INDIRECT("M15"))</f>
        <v>0</v>
      </c>
      <c r="I15" s="188">
        <f ca="1">IF(INDIRECT("C15")="","",$D$4)</f>
      </c>
      <c r="J15" s="251"/>
      <c r="K15" s="269"/>
      <c r="L15" s="210"/>
      <c r="M15" s="407"/>
      <c r="N15" s="408"/>
      <c r="O15" s="269"/>
      <c r="P15" s="210"/>
      <c r="Q15" s="121"/>
      <c r="R15" s="69"/>
      <c r="S15" s="70"/>
      <c r="T15" s="71">
        <f ca="1">IF(OR(INDIRECT("C15")="",$T$2=""),"",$T$2)</f>
      </c>
      <c r="U15" s="104">
        <v>2</v>
      </c>
      <c r="V15" s="71" t="str">
        <f ca="1">INDIRECT("B15")&amp;"　"&amp;INDIRECT("C15")</f>
        <v>　</v>
      </c>
      <c r="W15" s="71" t="str">
        <f ca="1">INDIRECT("E15")&amp;" "&amp;INDIRECT("F15")</f>
        <v> </v>
      </c>
      <c r="X15" s="71"/>
      <c r="Y15" s="71">
        <f aca="true" t="shared" si="0" ref="Y15:Y28">$D$5</f>
        <v>0</v>
      </c>
      <c r="Z15" s="71"/>
      <c r="AA15" s="71"/>
      <c r="AB15" s="71">
        <f aca="true" t="shared" si="1" ref="AB15:AB28">IF($D$4="","",$D$4)</f>
      </c>
      <c r="AC15" s="71"/>
      <c r="AD15" s="71">
        <f ca="1">INDIRECT("G15")</f>
        <v>0</v>
      </c>
      <c r="AE15" s="71"/>
      <c r="AF15" s="71">
        <f>S15</f>
        <v>0</v>
      </c>
      <c r="AG15" s="72"/>
      <c r="AH15" s="66">
        <f ca="1">INDIRECT("J15")</f>
        <v>0</v>
      </c>
      <c r="AI15" s="66" t="e">
        <f aca="true" t="shared" si="2" ref="AI15:AI28">VLOOKUP(AH15,$M$44:$O$63,2,0)</f>
        <v>#N/A</v>
      </c>
      <c r="AJ15" s="272">
        <f ca="1">INDIRECT("K15")</f>
        <v>0</v>
      </c>
      <c r="AK15" s="318">
        <f ca="1">INDIRECT("L15")</f>
        <v>0</v>
      </c>
      <c r="AL15" s="67">
        <f ca="1">INDIRECT("M15")</f>
        <v>0</v>
      </c>
      <c r="AM15" s="66" t="e">
        <f aca="true" t="shared" si="3" ref="AM15:AM28">VLOOKUP(AL15,$M$44:$O$63,2,0)</f>
        <v>#N/A</v>
      </c>
      <c r="AN15" s="273">
        <f ca="1">INDIRECT("O15")</f>
        <v>0</v>
      </c>
      <c r="AO15" s="319">
        <f ca="1">INDIRECT("P15")</f>
        <v>0</v>
      </c>
      <c r="AQ15" s="9" t="str">
        <f ca="1">"__"&amp;INDIRECT("G15")</f>
        <v>__</v>
      </c>
    </row>
    <row r="16" spans="1:43" ht="28.5" customHeight="1">
      <c r="A16" s="118">
        <v>3</v>
      </c>
      <c r="B16" s="254"/>
      <c r="C16" s="232"/>
      <c r="D16" s="119"/>
      <c r="E16" s="223"/>
      <c r="F16" s="237"/>
      <c r="G16" s="120"/>
      <c r="H16" s="314">
        <f ca="1">COUNTA(INDIRECT("J16"),INDIRECT("M16"))</f>
        <v>0</v>
      </c>
      <c r="I16" s="188">
        <f ca="1">IF(INDIRECT("C16")="","",$D$4)</f>
      </c>
      <c r="J16" s="251"/>
      <c r="K16" s="269"/>
      <c r="L16" s="210"/>
      <c r="M16" s="407"/>
      <c r="N16" s="408"/>
      <c r="O16" s="269"/>
      <c r="P16" s="210"/>
      <c r="Q16" s="121"/>
      <c r="R16" s="73"/>
      <c r="S16" s="70"/>
      <c r="T16" s="71">
        <f ca="1">IF(OR(INDIRECT("C16")="",$T$2=""),"",$T$2)</f>
      </c>
      <c r="U16" s="104">
        <v>2</v>
      </c>
      <c r="V16" s="71" t="str">
        <f ca="1">INDIRECT("B16")&amp;"　"&amp;INDIRECT("C16")</f>
        <v>　</v>
      </c>
      <c r="W16" s="71" t="str">
        <f ca="1">INDIRECT("E16")&amp;" "&amp;INDIRECT("F16")</f>
        <v> </v>
      </c>
      <c r="X16" s="71"/>
      <c r="Y16" s="71">
        <f t="shared" si="0"/>
        <v>0</v>
      </c>
      <c r="Z16" s="71"/>
      <c r="AA16" s="71"/>
      <c r="AB16" s="71">
        <f t="shared" si="1"/>
      </c>
      <c r="AC16" s="71"/>
      <c r="AD16" s="71">
        <f ca="1">INDIRECT("G16")</f>
        <v>0</v>
      </c>
      <c r="AE16" s="71"/>
      <c r="AF16" s="71">
        <f aca="true" t="shared" si="4" ref="AF16:AF27">S16</f>
        <v>0</v>
      </c>
      <c r="AG16" s="72"/>
      <c r="AH16" s="66">
        <f ca="1">INDIRECT("J16")</f>
        <v>0</v>
      </c>
      <c r="AI16" s="66" t="e">
        <f t="shared" si="2"/>
        <v>#N/A</v>
      </c>
      <c r="AJ16" s="272">
        <f ca="1">INDIRECT("K16")</f>
        <v>0</v>
      </c>
      <c r="AK16" s="318">
        <f ca="1">INDIRECT("L16")</f>
        <v>0</v>
      </c>
      <c r="AL16" s="67">
        <f ca="1">INDIRECT("M16")</f>
        <v>0</v>
      </c>
      <c r="AM16" s="66" t="e">
        <f t="shared" si="3"/>
        <v>#N/A</v>
      </c>
      <c r="AN16" s="273">
        <f ca="1">INDIRECT("O16")</f>
        <v>0</v>
      </c>
      <c r="AO16" s="319">
        <f ca="1">INDIRECT("P16")</f>
        <v>0</v>
      </c>
      <c r="AQ16" s="9" t="str">
        <f ca="1">"__"&amp;INDIRECT("G16")</f>
        <v>__</v>
      </c>
    </row>
    <row r="17" spans="1:43" ht="28.5" customHeight="1">
      <c r="A17" s="118">
        <v>4</v>
      </c>
      <c r="B17" s="254"/>
      <c r="C17" s="232"/>
      <c r="D17" s="119"/>
      <c r="E17" s="223"/>
      <c r="F17" s="237"/>
      <c r="G17" s="120"/>
      <c r="H17" s="314">
        <f ca="1">COUNTA(INDIRECT("J17"),INDIRECT("M17"))</f>
        <v>0</v>
      </c>
      <c r="I17" s="188">
        <f ca="1">IF(INDIRECT("C17")="","",$D$4)</f>
      </c>
      <c r="J17" s="251"/>
      <c r="K17" s="269"/>
      <c r="L17" s="210"/>
      <c r="M17" s="407"/>
      <c r="N17" s="408"/>
      <c r="O17" s="269"/>
      <c r="P17" s="210"/>
      <c r="Q17" s="121"/>
      <c r="R17" s="74"/>
      <c r="S17" s="70"/>
      <c r="T17" s="71">
        <f ca="1">IF(OR(INDIRECT("C17")="",$T$2=""),"",$T$2)</f>
      </c>
      <c r="U17" s="104">
        <v>2</v>
      </c>
      <c r="V17" s="71" t="str">
        <f ca="1">INDIRECT("B17")&amp;"　"&amp;INDIRECT("C17")</f>
        <v>　</v>
      </c>
      <c r="W17" s="71" t="str">
        <f ca="1">INDIRECT("E17")&amp;" "&amp;INDIRECT("F17")</f>
        <v> </v>
      </c>
      <c r="X17" s="71"/>
      <c r="Y17" s="71">
        <f t="shared" si="0"/>
        <v>0</v>
      </c>
      <c r="Z17" s="71"/>
      <c r="AA17" s="71"/>
      <c r="AB17" s="71">
        <f t="shared" si="1"/>
      </c>
      <c r="AC17" s="71"/>
      <c r="AD17" s="71">
        <f ca="1">INDIRECT("G17")</f>
        <v>0</v>
      </c>
      <c r="AE17" s="71"/>
      <c r="AF17" s="71">
        <f t="shared" si="4"/>
        <v>0</v>
      </c>
      <c r="AG17" s="72"/>
      <c r="AH17" s="66">
        <f ca="1">INDIRECT("J17")</f>
        <v>0</v>
      </c>
      <c r="AI17" s="66" t="e">
        <f t="shared" si="2"/>
        <v>#N/A</v>
      </c>
      <c r="AJ17" s="272">
        <f ca="1">INDIRECT("K17")</f>
        <v>0</v>
      </c>
      <c r="AK17" s="318">
        <f ca="1">INDIRECT("L17")</f>
        <v>0</v>
      </c>
      <c r="AL17" s="67">
        <f ca="1">INDIRECT("M17")</f>
        <v>0</v>
      </c>
      <c r="AM17" s="66" t="e">
        <f t="shared" si="3"/>
        <v>#N/A</v>
      </c>
      <c r="AN17" s="273">
        <f ca="1">INDIRECT("O17")</f>
        <v>0</v>
      </c>
      <c r="AO17" s="319">
        <f ca="1">INDIRECT("P17")</f>
        <v>0</v>
      </c>
      <c r="AQ17" s="9" t="str">
        <f ca="1">"__"&amp;INDIRECT("G17")</f>
        <v>__</v>
      </c>
    </row>
    <row r="18" spans="1:43" ht="28.5" customHeight="1">
      <c r="A18" s="118">
        <v>5</v>
      </c>
      <c r="B18" s="254"/>
      <c r="C18" s="232"/>
      <c r="D18" s="119"/>
      <c r="E18" s="223"/>
      <c r="F18" s="237"/>
      <c r="G18" s="120"/>
      <c r="H18" s="314">
        <f ca="1">COUNTA(INDIRECT("J18"),INDIRECT("M18"))</f>
        <v>0</v>
      </c>
      <c r="I18" s="188">
        <f ca="1">IF(INDIRECT("C18")="","",$D$4)</f>
      </c>
      <c r="J18" s="251"/>
      <c r="K18" s="269"/>
      <c r="L18" s="210"/>
      <c r="M18" s="407"/>
      <c r="N18" s="408"/>
      <c r="O18" s="269"/>
      <c r="P18" s="210"/>
      <c r="Q18" s="121"/>
      <c r="R18" s="74"/>
      <c r="S18" s="70"/>
      <c r="T18" s="71">
        <f ca="1">IF(OR(INDIRECT("C18")="",$T$2=""),"",$T$2)</f>
      </c>
      <c r="U18" s="104">
        <v>2</v>
      </c>
      <c r="V18" s="71" t="str">
        <f ca="1">INDIRECT("B18")&amp;"　"&amp;INDIRECT("C18")</f>
        <v>　</v>
      </c>
      <c r="W18" s="71" t="str">
        <f ca="1">INDIRECT("E18")&amp;" "&amp;INDIRECT("F18")</f>
        <v> </v>
      </c>
      <c r="X18" s="71"/>
      <c r="Y18" s="71">
        <f t="shared" si="0"/>
        <v>0</v>
      </c>
      <c r="Z18" s="71"/>
      <c r="AA18" s="71"/>
      <c r="AB18" s="71">
        <f t="shared" si="1"/>
      </c>
      <c r="AC18" s="71"/>
      <c r="AD18" s="71">
        <f ca="1">INDIRECT("G18")</f>
        <v>0</v>
      </c>
      <c r="AE18" s="71"/>
      <c r="AF18" s="71">
        <f t="shared" si="4"/>
        <v>0</v>
      </c>
      <c r="AG18" s="72"/>
      <c r="AH18" s="66">
        <f ca="1">INDIRECT("J18")</f>
        <v>0</v>
      </c>
      <c r="AI18" s="66" t="e">
        <f t="shared" si="2"/>
        <v>#N/A</v>
      </c>
      <c r="AJ18" s="272">
        <f ca="1">INDIRECT("K18")</f>
        <v>0</v>
      </c>
      <c r="AK18" s="318">
        <f ca="1">INDIRECT("L18")</f>
        <v>0</v>
      </c>
      <c r="AL18" s="67">
        <f ca="1">INDIRECT("M18")</f>
        <v>0</v>
      </c>
      <c r="AM18" s="66" t="e">
        <f t="shared" si="3"/>
        <v>#N/A</v>
      </c>
      <c r="AN18" s="273">
        <f ca="1">INDIRECT("O18")</f>
        <v>0</v>
      </c>
      <c r="AO18" s="319">
        <f ca="1">INDIRECT("P18")</f>
        <v>0</v>
      </c>
      <c r="AQ18" s="9" t="str">
        <f ca="1">"__"&amp;INDIRECT("G18")</f>
        <v>__</v>
      </c>
    </row>
    <row r="19" spans="1:43" ht="28.5" customHeight="1">
      <c r="A19" s="118">
        <v>6</v>
      </c>
      <c r="B19" s="254"/>
      <c r="C19" s="232"/>
      <c r="D19" s="119"/>
      <c r="E19" s="223"/>
      <c r="F19" s="237"/>
      <c r="G19" s="120"/>
      <c r="H19" s="314">
        <f ca="1">COUNTA(INDIRECT("J19"),INDIRECT("M19"))</f>
        <v>0</v>
      </c>
      <c r="I19" s="188">
        <f ca="1">IF(INDIRECT("C19")="","",$D$4)</f>
      </c>
      <c r="J19" s="251"/>
      <c r="K19" s="269"/>
      <c r="L19" s="210"/>
      <c r="M19" s="407"/>
      <c r="N19" s="408"/>
      <c r="O19" s="269"/>
      <c r="P19" s="210"/>
      <c r="Q19" s="121"/>
      <c r="R19" s="75"/>
      <c r="S19" s="70"/>
      <c r="T19" s="71">
        <f ca="1">IF(OR(INDIRECT("C19")="",$T$2=""),"",$T$2)</f>
      </c>
      <c r="U19" s="104">
        <v>2</v>
      </c>
      <c r="V19" s="71" t="str">
        <f ca="1">INDIRECT("B19")&amp;"　"&amp;INDIRECT("C19")</f>
        <v>　</v>
      </c>
      <c r="W19" s="71" t="str">
        <f ca="1">INDIRECT("E19")&amp;" "&amp;INDIRECT("F19")</f>
        <v> </v>
      </c>
      <c r="X19" s="71"/>
      <c r="Y19" s="71">
        <f t="shared" si="0"/>
        <v>0</v>
      </c>
      <c r="Z19" s="71"/>
      <c r="AA19" s="71"/>
      <c r="AB19" s="71">
        <f t="shared" si="1"/>
      </c>
      <c r="AC19" s="71"/>
      <c r="AD19" s="71">
        <f ca="1">INDIRECT("G19")</f>
        <v>0</v>
      </c>
      <c r="AE19" s="71"/>
      <c r="AF19" s="71">
        <f t="shared" si="4"/>
        <v>0</v>
      </c>
      <c r="AG19" s="72"/>
      <c r="AH19" s="66">
        <f ca="1">INDIRECT("J19")</f>
        <v>0</v>
      </c>
      <c r="AI19" s="66" t="e">
        <f t="shared" si="2"/>
        <v>#N/A</v>
      </c>
      <c r="AJ19" s="272">
        <f ca="1">INDIRECT("K19")</f>
        <v>0</v>
      </c>
      <c r="AK19" s="318">
        <f ca="1">INDIRECT("L19")</f>
        <v>0</v>
      </c>
      <c r="AL19" s="67">
        <f ca="1">INDIRECT("M19")</f>
        <v>0</v>
      </c>
      <c r="AM19" s="66" t="e">
        <f t="shared" si="3"/>
        <v>#N/A</v>
      </c>
      <c r="AN19" s="273">
        <f ca="1">INDIRECT("O19")</f>
        <v>0</v>
      </c>
      <c r="AO19" s="319">
        <f ca="1">INDIRECT("P19")</f>
        <v>0</v>
      </c>
      <c r="AQ19" s="9" t="str">
        <f ca="1">"__"&amp;INDIRECT("G19")</f>
        <v>__</v>
      </c>
    </row>
    <row r="20" spans="1:43" ht="28.5" customHeight="1">
      <c r="A20" s="118">
        <v>7</v>
      </c>
      <c r="B20" s="254"/>
      <c r="C20" s="232"/>
      <c r="D20" s="119"/>
      <c r="E20" s="223"/>
      <c r="F20" s="237"/>
      <c r="G20" s="120"/>
      <c r="H20" s="314">
        <f ca="1">COUNTA(INDIRECT("J20"),INDIRECT("M20"))</f>
        <v>0</v>
      </c>
      <c r="I20" s="188">
        <f ca="1">IF(INDIRECT("C20")="","",$D$4)</f>
      </c>
      <c r="J20" s="251"/>
      <c r="K20" s="269"/>
      <c r="L20" s="210"/>
      <c r="M20" s="407"/>
      <c r="N20" s="408"/>
      <c r="O20" s="269"/>
      <c r="P20" s="210"/>
      <c r="Q20" s="121"/>
      <c r="R20" s="75"/>
      <c r="S20" s="70"/>
      <c r="T20" s="71">
        <f ca="1">IF(OR(INDIRECT("C20")="",$T$2=""),"",$T$2)</f>
      </c>
      <c r="U20" s="104">
        <v>2</v>
      </c>
      <c r="V20" s="71" t="str">
        <f ca="1">INDIRECT("B20")&amp;"　"&amp;INDIRECT("C20")</f>
        <v>　</v>
      </c>
      <c r="W20" s="71" t="str">
        <f ca="1">INDIRECT("E20")&amp;" "&amp;INDIRECT("F20")</f>
        <v> </v>
      </c>
      <c r="X20" s="71"/>
      <c r="Y20" s="71">
        <f t="shared" si="0"/>
        <v>0</v>
      </c>
      <c r="Z20" s="71"/>
      <c r="AA20" s="71"/>
      <c r="AB20" s="71">
        <f t="shared" si="1"/>
      </c>
      <c r="AC20" s="71"/>
      <c r="AD20" s="71">
        <f ca="1">INDIRECT("G20")</f>
        <v>0</v>
      </c>
      <c r="AE20" s="71"/>
      <c r="AF20" s="71">
        <f t="shared" si="4"/>
        <v>0</v>
      </c>
      <c r="AG20" s="72"/>
      <c r="AH20" s="66">
        <f ca="1">INDIRECT("J20")</f>
        <v>0</v>
      </c>
      <c r="AI20" s="66" t="e">
        <f t="shared" si="2"/>
        <v>#N/A</v>
      </c>
      <c r="AJ20" s="272">
        <f ca="1">INDIRECT("K20")</f>
        <v>0</v>
      </c>
      <c r="AK20" s="318">
        <f ca="1">INDIRECT("L20")</f>
        <v>0</v>
      </c>
      <c r="AL20" s="67">
        <f ca="1">INDIRECT("M20")</f>
        <v>0</v>
      </c>
      <c r="AM20" s="66" t="e">
        <f t="shared" si="3"/>
        <v>#N/A</v>
      </c>
      <c r="AN20" s="273">
        <f ca="1">INDIRECT("O20")</f>
        <v>0</v>
      </c>
      <c r="AO20" s="319">
        <f ca="1">INDIRECT("P20")</f>
        <v>0</v>
      </c>
      <c r="AQ20" s="9" t="str">
        <f ca="1">"__"&amp;INDIRECT("G20")</f>
        <v>__</v>
      </c>
    </row>
    <row r="21" spans="1:43" ht="28.5" customHeight="1">
      <c r="A21" s="118">
        <v>8</v>
      </c>
      <c r="B21" s="254"/>
      <c r="C21" s="232"/>
      <c r="D21" s="119"/>
      <c r="E21" s="223"/>
      <c r="F21" s="237"/>
      <c r="G21" s="120"/>
      <c r="H21" s="314">
        <f ca="1">COUNTA(INDIRECT("J21"),INDIRECT("M21"))</f>
        <v>0</v>
      </c>
      <c r="I21" s="188">
        <f ca="1">IF(INDIRECT("C21")="","",$D$4)</f>
      </c>
      <c r="J21" s="251"/>
      <c r="K21" s="269"/>
      <c r="L21" s="210"/>
      <c r="M21" s="407"/>
      <c r="N21" s="408"/>
      <c r="O21" s="269"/>
      <c r="P21" s="210"/>
      <c r="Q21" s="121"/>
      <c r="R21" s="75"/>
      <c r="S21" s="70"/>
      <c r="T21" s="71">
        <f ca="1">IF(OR(INDIRECT("C21")="",$T$2=""),"",$T$2)</f>
      </c>
      <c r="U21" s="104">
        <v>2</v>
      </c>
      <c r="V21" s="71" t="str">
        <f ca="1">INDIRECT("B21")&amp;"　"&amp;INDIRECT("C21")</f>
        <v>　</v>
      </c>
      <c r="W21" s="71" t="str">
        <f ca="1">INDIRECT("E21")&amp;" "&amp;INDIRECT("F21")</f>
        <v> </v>
      </c>
      <c r="X21" s="71"/>
      <c r="Y21" s="71">
        <f t="shared" si="0"/>
        <v>0</v>
      </c>
      <c r="Z21" s="71"/>
      <c r="AA21" s="71"/>
      <c r="AB21" s="71">
        <f t="shared" si="1"/>
      </c>
      <c r="AC21" s="71"/>
      <c r="AD21" s="71">
        <f ca="1">INDIRECT("G21")</f>
        <v>0</v>
      </c>
      <c r="AE21" s="71"/>
      <c r="AF21" s="71">
        <f t="shared" si="4"/>
        <v>0</v>
      </c>
      <c r="AG21" s="72"/>
      <c r="AH21" s="66">
        <f ca="1">INDIRECT("J21")</f>
        <v>0</v>
      </c>
      <c r="AI21" s="66" t="e">
        <f t="shared" si="2"/>
        <v>#N/A</v>
      </c>
      <c r="AJ21" s="272">
        <f ca="1">INDIRECT("K21")</f>
        <v>0</v>
      </c>
      <c r="AK21" s="318">
        <f ca="1">INDIRECT("L21")</f>
        <v>0</v>
      </c>
      <c r="AL21" s="67">
        <f ca="1">INDIRECT("M21")</f>
        <v>0</v>
      </c>
      <c r="AM21" s="66" t="e">
        <f t="shared" si="3"/>
        <v>#N/A</v>
      </c>
      <c r="AN21" s="273">
        <f ca="1">INDIRECT("O21")</f>
        <v>0</v>
      </c>
      <c r="AO21" s="319">
        <f ca="1">INDIRECT("P21")</f>
        <v>0</v>
      </c>
      <c r="AQ21" s="9" t="str">
        <f ca="1">"__"&amp;INDIRECT("G21")</f>
        <v>__</v>
      </c>
    </row>
    <row r="22" spans="1:43" ht="28.5" customHeight="1">
      <c r="A22" s="118">
        <v>9</v>
      </c>
      <c r="B22" s="254"/>
      <c r="C22" s="232"/>
      <c r="D22" s="119"/>
      <c r="E22" s="223"/>
      <c r="F22" s="237"/>
      <c r="G22" s="120"/>
      <c r="H22" s="314">
        <f ca="1">COUNTA(INDIRECT("J22"),INDIRECT("M22"))</f>
        <v>0</v>
      </c>
      <c r="I22" s="188">
        <f ca="1">IF(INDIRECT("C22")="","",$D$4)</f>
      </c>
      <c r="J22" s="251"/>
      <c r="K22" s="269"/>
      <c r="L22" s="210"/>
      <c r="M22" s="407"/>
      <c r="N22" s="408"/>
      <c r="O22" s="269"/>
      <c r="P22" s="210"/>
      <c r="Q22" s="121"/>
      <c r="R22" s="69"/>
      <c r="S22" s="70"/>
      <c r="T22" s="71">
        <f ca="1">IF(OR(INDIRECT("C22")="",$T$2=""),"",$T$2)</f>
      </c>
      <c r="U22" s="104">
        <v>2</v>
      </c>
      <c r="V22" s="71" t="str">
        <f ca="1">INDIRECT("B22")&amp;"　"&amp;INDIRECT("C22")</f>
        <v>　</v>
      </c>
      <c r="W22" s="71" t="str">
        <f ca="1">INDIRECT("E22")&amp;" "&amp;INDIRECT("F22")</f>
        <v> </v>
      </c>
      <c r="X22" s="71"/>
      <c r="Y22" s="71">
        <f t="shared" si="0"/>
        <v>0</v>
      </c>
      <c r="Z22" s="71"/>
      <c r="AA22" s="71"/>
      <c r="AB22" s="71">
        <f t="shared" si="1"/>
      </c>
      <c r="AC22" s="71"/>
      <c r="AD22" s="71">
        <f ca="1">INDIRECT("G22")</f>
        <v>0</v>
      </c>
      <c r="AE22" s="71"/>
      <c r="AF22" s="71">
        <f t="shared" si="4"/>
        <v>0</v>
      </c>
      <c r="AG22" s="72"/>
      <c r="AH22" s="66">
        <f ca="1">INDIRECT("J22")</f>
        <v>0</v>
      </c>
      <c r="AI22" s="66" t="e">
        <f t="shared" si="2"/>
        <v>#N/A</v>
      </c>
      <c r="AJ22" s="272">
        <f ca="1">INDIRECT("K22")</f>
        <v>0</v>
      </c>
      <c r="AK22" s="318">
        <f ca="1">INDIRECT("L22")</f>
        <v>0</v>
      </c>
      <c r="AL22" s="67">
        <f ca="1">INDIRECT("M22")</f>
        <v>0</v>
      </c>
      <c r="AM22" s="66" t="e">
        <f t="shared" si="3"/>
        <v>#N/A</v>
      </c>
      <c r="AN22" s="273">
        <f ca="1">INDIRECT("O22")</f>
        <v>0</v>
      </c>
      <c r="AO22" s="319">
        <f ca="1">INDIRECT("P22")</f>
        <v>0</v>
      </c>
      <c r="AQ22" s="9" t="str">
        <f ca="1">"__"&amp;INDIRECT("G22")</f>
        <v>__</v>
      </c>
    </row>
    <row r="23" spans="1:43" ht="28.5" customHeight="1">
      <c r="A23" s="118">
        <v>10</v>
      </c>
      <c r="B23" s="254"/>
      <c r="C23" s="232"/>
      <c r="D23" s="119"/>
      <c r="E23" s="223"/>
      <c r="F23" s="237"/>
      <c r="G23" s="120"/>
      <c r="H23" s="314">
        <f ca="1">COUNTA(INDIRECT("J23"),INDIRECT("M23"))</f>
        <v>0</v>
      </c>
      <c r="I23" s="188">
        <f ca="1">IF(INDIRECT("C23")="","",$D$4)</f>
      </c>
      <c r="J23" s="251"/>
      <c r="K23" s="269"/>
      <c r="L23" s="210"/>
      <c r="M23" s="407"/>
      <c r="N23" s="408"/>
      <c r="O23" s="269"/>
      <c r="P23" s="210"/>
      <c r="Q23" s="121"/>
      <c r="R23" s="69"/>
      <c r="S23" s="70"/>
      <c r="T23" s="71">
        <f ca="1">IF(OR(INDIRECT("C23")="",$T$2=""),"",$T$2)</f>
      </c>
      <c r="U23" s="104">
        <v>2</v>
      </c>
      <c r="V23" s="71" t="str">
        <f ca="1">INDIRECT("B23")&amp;"　"&amp;INDIRECT("C23")</f>
        <v>　</v>
      </c>
      <c r="W23" s="71" t="str">
        <f ca="1">INDIRECT("E23")&amp;" "&amp;INDIRECT("F23")</f>
        <v> </v>
      </c>
      <c r="X23" s="71"/>
      <c r="Y23" s="71">
        <f t="shared" si="0"/>
        <v>0</v>
      </c>
      <c r="Z23" s="71"/>
      <c r="AA23" s="71"/>
      <c r="AB23" s="71">
        <f t="shared" si="1"/>
      </c>
      <c r="AC23" s="71"/>
      <c r="AD23" s="71">
        <f ca="1">INDIRECT("G23")</f>
        <v>0</v>
      </c>
      <c r="AE23" s="71"/>
      <c r="AF23" s="71">
        <f t="shared" si="4"/>
        <v>0</v>
      </c>
      <c r="AG23" s="72"/>
      <c r="AH23" s="66">
        <f ca="1">INDIRECT("J23")</f>
        <v>0</v>
      </c>
      <c r="AI23" s="66" t="e">
        <f t="shared" si="2"/>
        <v>#N/A</v>
      </c>
      <c r="AJ23" s="272">
        <f ca="1">INDIRECT("K23")</f>
        <v>0</v>
      </c>
      <c r="AK23" s="318">
        <f ca="1">INDIRECT("L23")</f>
        <v>0</v>
      </c>
      <c r="AL23" s="67">
        <f ca="1">INDIRECT("M23")</f>
        <v>0</v>
      </c>
      <c r="AM23" s="66" t="e">
        <f t="shared" si="3"/>
        <v>#N/A</v>
      </c>
      <c r="AN23" s="273">
        <f ca="1">INDIRECT("O23")</f>
        <v>0</v>
      </c>
      <c r="AO23" s="319">
        <f ca="1">INDIRECT("P23")</f>
        <v>0</v>
      </c>
      <c r="AQ23" s="9" t="str">
        <f ca="1">"__"&amp;INDIRECT("G23")</f>
        <v>__</v>
      </c>
    </row>
    <row r="24" spans="1:43" ht="28.5" customHeight="1">
      <c r="A24" s="118">
        <v>11</v>
      </c>
      <c r="B24" s="254"/>
      <c r="C24" s="232"/>
      <c r="D24" s="119"/>
      <c r="E24" s="223"/>
      <c r="F24" s="237"/>
      <c r="G24" s="120"/>
      <c r="H24" s="314">
        <f ca="1">COUNTA(INDIRECT("J24"),INDIRECT("M24"))</f>
        <v>0</v>
      </c>
      <c r="I24" s="188">
        <f ca="1">IF(INDIRECT("C24")="","",$D$4)</f>
      </c>
      <c r="J24" s="251"/>
      <c r="K24" s="269"/>
      <c r="L24" s="210"/>
      <c r="M24" s="407"/>
      <c r="N24" s="408"/>
      <c r="O24" s="269"/>
      <c r="P24" s="210"/>
      <c r="Q24" s="121"/>
      <c r="R24" s="75"/>
      <c r="S24" s="70"/>
      <c r="T24" s="71">
        <f ca="1">IF(OR(INDIRECT("C24")="",$T$2=""),"",$T$2)</f>
      </c>
      <c r="U24" s="104">
        <v>2</v>
      </c>
      <c r="V24" s="71" t="str">
        <f ca="1">INDIRECT("B24")&amp;"　"&amp;INDIRECT("C24")</f>
        <v>　</v>
      </c>
      <c r="W24" s="71" t="str">
        <f ca="1">INDIRECT("E24")&amp;" "&amp;INDIRECT("F24")</f>
        <v> </v>
      </c>
      <c r="X24" s="71"/>
      <c r="Y24" s="71">
        <f t="shared" si="0"/>
        <v>0</v>
      </c>
      <c r="Z24" s="71"/>
      <c r="AA24" s="71"/>
      <c r="AB24" s="71">
        <f t="shared" si="1"/>
      </c>
      <c r="AC24" s="71"/>
      <c r="AD24" s="71">
        <f ca="1">INDIRECT("G24")</f>
        <v>0</v>
      </c>
      <c r="AE24" s="71"/>
      <c r="AF24" s="71">
        <f t="shared" si="4"/>
        <v>0</v>
      </c>
      <c r="AG24" s="72"/>
      <c r="AH24" s="66">
        <f ca="1">INDIRECT("J24")</f>
        <v>0</v>
      </c>
      <c r="AI24" s="66" t="e">
        <f t="shared" si="2"/>
        <v>#N/A</v>
      </c>
      <c r="AJ24" s="272">
        <f ca="1">INDIRECT("K24")</f>
        <v>0</v>
      </c>
      <c r="AK24" s="318">
        <f ca="1">INDIRECT("L24")</f>
        <v>0</v>
      </c>
      <c r="AL24" s="67">
        <f ca="1">INDIRECT("M24")</f>
        <v>0</v>
      </c>
      <c r="AM24" s="66" t="e">
        <f t="shared" si="3"/>
        <v>#N/A</v>
      </c>
      <c r="AN24" s="273">
        <f ca="1">INDIRECT("O24")</f>
        <v>0</v>
      </c>
      <c r="AO24" s="319">
        <f ca="1">INDIRECT("P24")</f>
        <v>0</v>
      </c>
      <c r="AQ24" s="9" t="str">
        <f ca="1">"__"&amp;INDIRECT("G24")</f>
        <v>__</v>
      </c>
    </row>
    <row r="25" spans="1:43" ht="28.5" customHeight="1">
      <c r="A25" s="118">
        <v>12</v>
      </c>
      <c r="B25" s="254"/>
      <c r="C25" s="232"/>
      <c r="D25" s="119"/>
      <c r="E25" s="223"/>
      <c r="F25" s="237"/>
      <c r="G25" s="120"/>
      <c r="H25" s="314">
        <f ca="1">COUNTA(INDIRECT("J25"),INDIRECT("M25"))</f>
        <v>0</v>
      </c>
      <c r="I25" s="188">
        <f ca="1">IF(INDIRECT("C25")="","",$D$4)</f>
      </c>
      <c r="J25" s="251"/>
      <c r="K25" s="269"/>
      <c r="L25" s="210"/>
      <c r="M25" s="407"/>
      <c r="N25" s="408"/>
      <c r="O25" s="269"/>
      <c r="P25" s="210"/>
      <c r="Q25" s="121"/>
      <c r="R25" s="75"/>
      <c r="S25" s="70"/>
      <c r="T25" s="71">
        <f ca="1">IF(OR(INDIRECT("C25")="",$T$2=""),"",$T$2)</f>
      </c>
      <c r="U25" s="104">
        <v>2</v>
      </c>
      <c r="V25" s="71" t="str">
        <f ca="1">INDIRECT("B25")&amp;"　"&amp;INDIRECT("C25")</f>
        <v>　</v>
      </c>
      <c r="W25" s="71" t="str">
        <f ca="1">INDIRECT("E25")&amp;" "&amp;INDIRECT("F25")</f>
        <v> </v>
      </c>
      <c r="X25" s="71"/>
      <c r="Y25" s="71">
        <f t="shared" si="0"/>
        <v>0</v>
      </c>
      <c r="Z25" s="71"/>
      <c r="AA25" s="71"/>
      <c r="AB25" s="71">
        <f t="shared" si="1"/>
      </c>
      <c r="AC25" s="71"/>
      <c r="AD25" s="71">
        <f ca="1">INDIRECT("G25")</f>
        <v>0</v>
      </c>
      <c r="AE25" s="71"/>
      <c r="AF25" s="71">
        <f t="shared" si="4"/>
        <v>0</v>
      </c>
      <c r="AG25" s="72"/>
      <c r="AH25" s="66">
        <f ca="1">INDIRECT("J25")</f>
        <v>0</v>
      </c>
      <c r="AI25" s="66" t="e">
        <f t="shared" si="2"/>
        <v>#N/A</v>
      </c>
      <c r="AJ25" s="272">
        <f ca="1">INDIRECT("K25")</f>
        <v>0</v>
      </c>
      <c r="AK25" s="318">
        <f ca="1">INDIRECT("L25")</f>
        <v>0</v>
      </c>
      <c r="AL25" s="67">
        <f ca="1">INDIRECT("M25")</f>
        <v>0</v>
      </c>
      <c r="AM25" s="66" t="e">
        <f t="shared" si="3"/>
        <v>#N/A</v>
      </c>
      <c r="AN25" s="273">
        <f ca="1">INDIRECT("O25")</f>
        <v>0</v>
      </c>
      <c r="AO25" s="319">
        <f ca="1">INDIRECT("P25")</f>
        <v>0</v>
      </c>
      <c r="AQ25" s="9" t="str">
        <f ca="1">"__"&amp;INDIRECT("G25")</f>
        <v>__</v>
      </c>
    </row>
    <row r="26" spans="1:43" ht="28.5" customHeight="1">
      <c r="A26" s="118">
        <v>13</v>
      </c>
      <c r="B26" s="254"/>
      <c r="C26" s="232"/>
      <c r="D26" s="119"/>
      <c r="E26" s="223"/>
      <c r="F26" s="237"/>
      <c r="G26" s="120"/>
      <c r="H26" s="314">
        <f ca="1">COUNTA(INDIRECT("J26"),INDIRECT("M26"))</f>
        <v>0</v>
      </c>
      <c r="I26" s="188">
        <f ca="1">IF(INDIRECT("C26")="","",$D$4)</f>
      </c>
      <c r="J26" s="251"/>
      <c r="K26" s="269"/>
      <c r="L26" s="210"/>
      <c r="M26" s="407"/>
      <c r="N26" s="408"/>
      <c r="O26" s="269"/>
      <c r="P26" s="210"/>
      <c r="Q26" s="121"/>
      <c r="R26" s="75"/>
      <c r="S26" s="70"/>
      <c r="T26" s="71">
        <f ca="1">IF(OR(INDIRECT("C26")="",$T$2=""),"",$T$2)</f>
      </c>
      <c r="U26" s="104">
        <v>2</v>
      </c>
      <c r="V26" s="71" t="str">
        <f ca="1">INDIRECT("B26")&amp;"　"&amp;INDIRECT("C26")</f>
        <v>　</v>
      </c>
      <c r="W26" s="71" t="str">
        <f ca="1">INDIRECT("E26")&amp;" "&amp;INDIRECT("F26")</f>
        <v> </v>
      </c>
      <c r="X26" s="71"/>
      <c r="Y26" s="71">
        <f t="shared" si="0"/>
        <v>0</v>
      </c>
      <c r="Z26" s="71"/>
      <c r="AA26" s="71"/>
      <c r="AB26" s="71">
        <f t="shared" si="1"/>
      </c>
      <c r="AC26" s="71"/>
      <c r="AD26" s="71">
        <f ca="1">INDIRECT("G26")</f>
        <v>0</v>
      </c>
      <c r="AE26" s="71"/>
      <c r="AF26" s="71">
        <f t="shared" si="4"/>
        <v>0</v>
      </c>
      <c r="AG26" s="72"/>
      <c r="AH26" s="66">
        <f ca="1">INDIRECT("J26")</f>
        <v>0</v>
      </c>
      <c r="AI26" s="66" t="e">
        <f t="shared" si="2"/>
        <v>#N/A</v>
      </c>
      <c r="AJ26" s="272">
        <f ca="1">INDIRECT("K26")</f>
        <v>0</v>
      </c>
      <c r="AK26" s="318">
        <f ca="1">INDIRECT("L26")</f>
        <v>0</v>
      </c>
      <c r="AL26" s="67">
        <f ca="1">INDIRECT("M26")</f>
        <v>0</v>
      </c>
      <c r="AM26" s="66" t="e">
        <f t="shared" si="3"/>
        <v>#N/A</v>
      </c>
      <c r="AN26" s="273">
        <f ca="1">INDIRECT("O26")</f>
        <v>0</v>
      </c>
      <c r="AO26" s="319">
        <f ca="1">INDIRECT("P26")</f>
        <v>0</v>
      </c>
      <c r="AQ26" s="9" t="str">
        <f ca="1">"__"&amp;INDIRECT("G26")</f>
        <v>__</v>
      </c>
    </row>
    <row r="27" spans="1:43" ht="28.5" customHeight="1">
      <c r="A27" s="118">
        <v>14</v>
      </c>
      <c r="B27" s="254"/>
      <c r="C27" s="232"/>
      <c r="D27" s="119"/>
      <c r="E27" s="223"/>
      <c r="F27" s="237"/>
      <c r="G27" s="120"/>
      <c r="H27" s="314">
        <f ca="1">COUNTA(INDIRECT("J27"),INDIRECT("M27"))</f>
        <v>0</v>
      </c>
      <c r="I27" s="188">
        <f ca="1">IF(INDIRECT("C27")="","",$D$4)</f>
      </c>
      <c r="J27" s="251"/>
      <c r="K27" s="269"/>
      <c r="L27" s="210"/>
      <c r="M27" s="407"/>
      <c r="N27" s="408"/>
      <c r="O27" s="269"/>
      <c r="P27" s="210"/>
      <c r="Q27" s="121"/>
      <c r="R27" s="75"/>
      <c r="S27" s="70"/>
      <c r="T27" s="71">
        <f ca="1">IF(OR(INDIRECT("C27")="",$T$2=""),"",$T$2)</f>
      </c>
      <c r="U27" s="104">
        <v>2</v>
      </c>
      <c r="V27" s="71" t="str">
        <f ca="1">INDIRECT("B27")&amp;"　"&amp;INDIRECT("C27")</f>
        <v>　</v>
      </c>
      <c r="W27" s="71" t="str">
        <f ca="1">INDIRECT("E27")&amp;" "&amp;INDIRECT("F27")</f>
        <v> </v>
      </c>
      <c r="X27" s="71"/>
      <c r="Y27" s="71">
        <f t="shared" si="0"/>
        <v>0</v>
      </c>
      <c r="Z27" s="71"/>
      <c r="AA27" s="71"/>
      <c r="AB27" s="71">
        <f t="shared" si="1"/>
      </c>
      <c r="AC27" s="71"/>
      <c r="AD27" s="71">
        <f ca="1">INDIRECT("G27")</f>
        <v>0</v>
      </c>
      <c r="AE27" s="71"/>
      <c r="AF27" s="71">
        <f t="shared" si="4"/>
        <v>0</v>
      </c>
      <c r="AG27" s="72"/>
      <c r="AH27" s="66">
        <f ca="1">INDIRECT("J27")</f>
        <v>0</v>
      </c>
      <c r="AI27" s="66" t="e">
        <f t="shared" si="2"/>
        <v>#N/A</v>
      </c>
      <c r="AJ27" s="272">
        <f ca="1">INDIRECT("K27")</f>
        <v>0</v>
      </c>
      <c r="AK27" s="318">
        <f ca="1">INDIRECT("L27")</f>
        <v>0</v>
      </c>
      <c r="AL27" s="67">
        <f ca="1">INDIRECT("M27")</f>
        <v>0</v>
      </c>
      <c r="AM27" s="66" t="e">
        <f t="shared" si="3"/>
        <v>#N/A</v>
      </c>
      <c r="AN27" s="273">
        <f ca="1">INDIRECT("O27")</f>
        <v>0</v>
      </c>
      <c r="AO27" s="319">
        <f ca="1">INDIRECT("P27")</f>
        <v>0</v>
      </c>
      <c r="AQ27" s="9" t="str">
        <f ca="1">"__"&amp;INDIRECT("G27")</f>
        <v>__</v>
      </c>
    </row>
    <row r="28" spans="1:43" ht="28.5" customHeight="1" thickBot="1">
      <c r="A28" s="122">
        <v>15</v>
      </c>
      <c r="B28" s="255"/>
      <c r="C28" s="233"/>
      <c r="D28" s="123"/>
      <c r="E28" s="224"/>
      <c r="F28" s="238"/>
      <c r="G28" s="124"/>
      <c r="H28" s="315">
        <f ca="1">COUNTA(INDIRECT("J28"),INDIRECT("M28"))</f>
        <v>0</v>
      </c>
      <c r="I28" s="184">
        <f ca="1">IF(INDIRECT("C28")="","",D4)</f>
      </c>
      <c r="J28" s="195"/>
      <c r="K28" s="270"/>
      <c r="L28" s="211"/>
      <c r="M28" s="402"/>
      <c r="N28" s="403"/>
      <c r="O28" s="270"/>
      <c r="P28" s="211"/>
      <c r="Q28" s="125"/>
      <c r="R28" s="77"/>
      <c r="S28" s="78"/>
      <c r="T28" s="79">
        <f ca="1">IF(OR(INDIRECT("C28")="",$T$2=""),"",$T$2)</f>
      </c>
      <c r="U28" s="105">
        <v>2</v>
      </c>
      <c r="V28" s="79" t="str">
        <f ca="1">INDIRECT("B28")&amp;"　"&amp;INDIRECT("C28")</f>
        <v>　</v>
      </c>
      <c r="W28" s="79" t="str">
        <f ca="1">INDIRECT("E28")&amp;" "&amp;INDIRECT("F28")</f>
        <v> </v>
      </c>
      <c r="X28" s="79"/>
      <c r="Y28" s="79">
        <f t="shared" si="0"/>
        <v>0</v>
      </c>
      <c r="Z28" s="79"/>
      <c r="AA28" s="79"/>
      <c r="AB28" s="79">
        <f t="shared" si="1"/>
      </c>
      <c r="AC28" s="79"/>
      <c r="AD28" s="79">
        <f ca="1">INDIRECT("G28")</f>
        <v>0</v>
      </c>
      <c r="AE28" s="79"/>
      <c r="AF28" s="79">
        <f>S28</f>
        <v>0</v>
      </c>
      <c r="AG28" s="80"/>
      <c r="AH28" s="66">
        <f ca="1">INDIRECT("J28")</f>
        <v>0</v>
      </c>
      <c r="AI28" s="66" t="e">
        <f t="shared" si="2"/>
        <v>#N/A</v>
      </c>
      <c r="AJ28" s="272">
        <f ca="1">INDIRECT("K28")</f>
        <v>0</v>
      </c>
      <c r="AK28" s="318">
        <f ca="1">INDIRECT("L28")</f>
        <v>0</v>
      </c>
      <c r="AL28" s="67">
        <f ca="1">INDIRECT("M28")</f>
        <v>0</v>
      </c>
      <c r="AM28" s="66" t="e">
        <f t="shared" si="3"/>
        <v>#N/A</v>
      </c>
      <c r="AN28" s="273">
        <f ca="1">INDIRECT("O28")</f>
        <v>0</v>
      </c>
      <c r="AO28" s="319">
        <f ca="1">INDIRECT("P28")</f>
        <v>0</v>
      </c>
      <c r="AQ28" s="9" t="str">
        <f ca="1">"__"&amp;INDIRECT("G28")</f>
        <v>__</v>
      </c>
    </row>
    <row r="29" spans="1:34" ht="10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66"/>
    </row>
    <row r="30" spans="1:34" ht="15" thickBot="1">
      <c r="A30" s="77"/>
      <c r="B30" s="382" t="s">
        <v>57</v>
      </c>
      <c r="C30" s="382"/>
      <c r="D30" s="77"/>
      <c r="E30" s="77"/>
      <c r="F30" s="77"/>
      <c r="G30" s="77"/>
      <c r="H30" s="25"/>
      <c r="I30" s="25"/>
      <c r="J30" s="82" t="s">
        <v>52</v>
      </c>
      <c r="K30" s="82"/>
      <c r="L30" s="82"/>
      <c r="M30" s="25"/>
      <c r="N30" s="25"/>
      <c r="O30" s="25"/>
      <c r="P30" s="25"/>
      <c r="Q30" s="25"/>
      <c r="R30" s="25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66"/>
    </row>
    <row r="31" spans="1:33" ht="24.75" customHeight="1" thickBot="1">
      <c r="A31" s="77"/>
      <c r="B31" s="425" t="s">
        <v>63</v>
      </c>
      <c r="C31" s="425"/>
      <c r="D31" s="134" t="s">
        <v>58</v>
      </c>
      <c r="E31" s="426" t="s">
        <v>59</v>
      </c>
      <c r="F31" s="426"/>
      <c r="G31" s="135" t="s">
        <v>76</v>
      </c>
      <c r="H31" s="25"/>
      <c r="I31" s="25"/>
      <c r="J31" s="127" t="s">
        <v>2</v>
      </c>
      <c r="K31" s="130" t="s">
        <v>3</v>
      </c>
      <c r="L31" s="131" t="s">
        <v>86</v>
      </c>
      <c r="M31" s="404" t="s">
        <v>54</v>
      </c>
      <c r="N31" s="405"/>
      <c r="O31" s="132" t="s">
        <v>4</v>
      </c>
      <c r="P31" s="404" t="s">
        <v>53</v>
      </c>
      <c r="Q31" s="406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</row>
    <row r="32" spans="1:17" ht="18" customHeight="1">
      <c r="A32" s="77"/>
      <c r="B32" s="482"/>
      <c r="C32" s="483"/>
      <c r="D32" s="23"/>
      <c r="E32" s="383"/>
      <c r="F32" s="383"/>
      <c r="G32" s="7"/>
      <c r="H32" s="25">
        <f>COUNTIF(H14:H28,1)</f>
        <v>0</v>
      </c>
      <c r="I32" s="25"/>
      <c r="J32" s="128" t="s">
        <v>5</v>
      </c>
      <c r="K32" s="111">
        <v>1500</v>
      </c>
      <c r="L32" s="111">
        <v>400</v>
      </c>
      <c r="M32" s="374">
        <f>K32+L32</f>
        <v>1900</v>
      </c>
      <c r="N32" s="375"/>
      <c r="O32" s="316">
        <f>H32</f>
        <v>0</v>
      </c>
      <c r="P32" s="378">
        <f>M32*O32</f>
        <v>0</v>
      </c>
      <c r="Q32" s="379"/>
    </row>
    <row r="33" spans="1:17" ht="18" customHeight="1" thickBot="1">
      <c r="A33" s="77"/>
      <c r="B33" s="482"/>
      <c r="C33" s="483"/>
      <c r="D33" s="23"/>
      <c r="E33" s="383"/>
      <c r="F33" s="383"/>
      <c r="G33" s="7"/>
      <c r="H33" s="25">
        <f>COUNTIF(H14:H28,2)</f>
        <v>0</v>
      </c>
      <c r="I33" s="25"/>
      <c r="J33" s="129" t="s">
        <v>6</v>
      </c>
      <c r="K33" s="109">
        <v>2000</v>
      </c>
      <c r="L33" s="109">
        <v>400</v>
      </c>
      <c r="M33" s="340">
        <f>K33+L33</f>
        <v>2400</v>
      </c>
      <c r="N33" s="376"/>
      <c r="O33" s="317">
        <f>H33</f>
        <v>0</v>
      </c>
      <c r="P33" s="340">
        <f>M33*O33</f>
        <v>0</v>
      </c>
      <c r="Q33" s="341"/>
    </row>
    <row r="34" spans="1:17" ht="18" customHeight="1" thickBot="1">
      <c r="A34" s="77"/>
      <c r="B34" s="482"/>
      <c r="C34" s="483"/>
      <c r="D34" s="24"/>
      <c r="E34" s="383"/>
      <c r="F34" s="383"/>
      <c r="G34" s="7"/>
      <c r="H34" s="25"/>
      <c r="I34" s="25"/>
      <c r="J34" s="90"/>
      <c r="K34" s="91"/>
      <c r="L34" s="91"/>
      <c r="M34" s="381" t="s">
        <v>55</v>
      </c>
      <c r="N34" s="343"/>
      <c r="O34" s="110">
        <f>O32+O33</f>
        <v>0</v>
      </c>
      <c r="P34" s="342">
        <f>P32+P33</f>
        <v>0</v>
      </c>
      <c r="Q34" s="343"/>
    </row>
    <row r="35" spans="1:17" ht="18" customHeight="1">
      <c r="A35" s="77"/>
      <c r="B35" s="482"/>
      <c r="C35" s="483"/>
      <c r="D35" s="24"/>
      <c r="E35" s="383"/>
      <c r="F35" s="383"/>
      <c r="G35" s="7"/>
      <c r="H35" s="25"/>
      <c r="I35" s="25"/>
      <c r="J35" s="384" t="s">
        <v>136</v>
      </c>
      <c r="K35" s="384"/>
      <c r="L35" s="384"/>
      <c r="M35" s="384"/>
      <c r="N35" s="384"/>
      <c r="O35" s="384"/>
      <c r="P35" s="384"/>
      <c r="Q35" s="384"/>
    </row>
    <row r="36" spans="1:17" ht="17.25" customHeight="1">
      <c r="A36" s="77"/>
      <c r="B36" s="88"/>
      <c r="D36" s="37"/>
      <c r="E36" s="37"/>
      <c r="F36" s="77"/>
      <c r="G36" s="77"/>
      <c r="H36" s="25"/>
      <c r="I36" s="25"/>
      <c r="J36" s="415" t="s">
        <v>63</v>
      </c>
      <c r="K36" s="416"/>
      <c r="L36" s="133" t="s">
        <v>11</v>
      </c>
      <c r="M36" s="400" t="s">
        <v>64</v>
      </c>
      <c r="N36" s="417"/>
      <c r="O36" s="401"/>
      <c r="P36" s="400" t="s">
        <v>56</v>
      </c>
      <c r="Q36" s="401"/>
    </row>
    <row r="37" spans="1:17" ht="17.25" customHeight="1">
      <c r="A37" s="77"/>
      <c r="B37" s="88"/>
      <c r="C37" s="92"/>
      <c r="D37" s="77"/>
      <c r="E37" s="77"/>
      <c r="F37" s="77"/>
      <c r="G37" s="77"/>
      <c r="H37" s="25"/>
      <c r="I37" s="25"/>
      <c r="J37" s="377"/>
      <c r="K37" s="377"/>
      <c r="L37" s="5"/>
      <c r="M37" s="355"/>
      <c r="N37" s="356"/>
      <c r="O37" s="357"/>
      <c r="P37" s="355"/>
      <c r="Q37" s="357"/>
    </row>
    <row r="38" spans="1:17" ht="17.25" customHeight="1">
      <c r="A38" s="77"/>
      <c r="B38" s="88"/>
      <c r="C38" s="136"/>
      <c r="D38" s="136"/>
      <c r="E38" s="136"/>
      <c r="F38" s="77"/>
      <c r="G38" s="77"/>
      <c r="H38" s="25"/>
      <c r="I38" s="25"/>
      <c r="J38" s="377"/>
      <c r="K38" s="377"/>
      <c r="L38" s="5"/>
      <c r="M38" s="355"/>
      <c r="N38" s="356"/>
      <c r="O38" s="357"/>
      <c r="P38" s="355"/>
      <c r="Q38" s="357"/>
    </row>
    <row r="39" spans="1:17" ht="17.25" customHeight="1">
      <c r="A39" s="77"/>
      <c r="B39" s="88"/>
      <c r="C39" s="136"/>
      <c r="D39" s="136"/>
      <c r="E39" s="136"/>
      <c r="F39" s="77"/>
      <c r="G39" s="77"/>
      <c r="H39" s="25"/>
      <c r="I39" s="25"/>
      <c r="J39" s="377"/>
      <c r="K39" s="377"/>
      <c r="L39" s="5"/>
      <c r="M39" s="355"/>
      <c r="N39" s="356"/>
      <c r="O39" s="357"/>
      <c r="P39" s="355"/>
      <c r="Q39" s="357"/>
    </row>
    <row r="40" spans="1:17" ht="17.25" customHeight="1">
      <c r="A40" s="77"/>
      <c r="B40" s="88"/>
      <c r="C40" s="93"/>
      <c r="D40" s="37"/>
      <c r="E40" s="37"/>
      <c r="F40" s="77"/>
      <c r="G40" s="77"/>
      <c r="H40" s="25"/>
      <c r="I40" s="25"/>
      <c r="J40" s="377"/>
      <c r="K40" s="377"/>
      <c r="L40" s="5"/>
      <c r="M40" s="355"/>
      <c r="N40" s="356"/>
      <c r="O40" s="357"/>
      <c r="P40" s="355"/>
      <c r="Q40" s="357"/>
    </row>
    <row r="41" spans="1:17" ht="4.5" customHeight="1">
      <c r="A41" s="77"/>
      <c r="B41" s="77"/>
      <c r="C41" s="88"/>
      <c r="D41" s="88"/>
      <c r="E41" s="77"/>
      <c r="F41" s="77"/>
      <c r="G41" s="77"/>
      <c r="H41" s="25"/>
      <c r="I41" s="77"/>
      <c r="J41" s="77"/>
      <c r="K41" s="77"/>
      <c r="L41" s="77"/>
      <c r="M41" s="94"/>
      <c r="N41" s="95"/>
      <c r="O41" s="77"/>
      <c r="P41" s="77"/>
      <c r="Q41" s="77"/>
    </row>
    <row r="43" spans="10:17" ht="13.5">
      <c r="J43" s="11"/>
      <c r="K43" s="11"/>
      <c r="L43" s="10"/>
      <c r="M43" s="12" t="s">
        <v>16</v>
      </c>
      <c r="N43" s="12"/>
      <c r="O43" s="12"/>
      <c r="P43" s="11"/>
      <c r="Q43" s="11"/>
    </row>
    <row r="44" spans="7:27" ht="13.5">
      <c r="G44" s="9">
        <v>1</v>
      </c>
      <c r="I44" s="9" t="s">
        <v>22</v>
      </c>
      <c r="J44" s="11"/>
      <c r="K44" s="11"/>
      <c r="L44" s="11"/>
      <c r="M44" s="26" t="s">
        <v>39</v>
      </c>
      <c r="N44" s="12">
        <v>31</v>
      </c>
      <c r="O44" s="12"/>
      <c r="P44" s="11"/>
      <c r="Q44" s="11"/>
      <c r="R44" s="96"/>
      <c r="S44" s="322"/>
      <c r="T44" s="322"/>
      <c r="U44" s="322"/>
      <c r="V44" s="322"/>
      <c r="W44" s="322"/>
      <c r="X44" s="322"/>
      <c r="Y44" s="322"/>
      <c r="Z44" s="322"/>
      <c r="AA44" s="97"/>
    </row>
    <row r="45" spans="7:27" ht="13.5">
      <c r="G45" s="9">
        <v>2</v>
      </c>
      <c r="I45" s="9" t="s">
        <v>17</v>
      </c>
      <c r="J45" s="11"/>
      <c r="K45" s="11"/>
      <c r="L45" s="11"/>
      <c r="M45" s="26" t="s">
        <v>60</v>
      </c>
      <c r="N45" s="12">
        <v>32</v>
      </c>
      <c r="O45" s="12"/>
      <c r="P45" s="11"/>
      <c r="Q45" s="11"/>
      <c r="R45" s="96"/>
      <c r="S45" s="322"/>
      <c r="T45" s="322"/>
      <c r="U45" s="322"/>
      <c r="V45" s="322"/>
      <c r="W45" s="322"/>
      <c r="X45" s="322"/>
      <c r="Y45" s="322"/>
      <c r="Z45" s="322"/>
      <c r="AA45" s="97"/>
    </row>
    <row r="46" spans="7:27" ht="13.5">
      <c r="G46" s="9">
        <v>3</v>
      </c>
      <c r="I46" s="9" t="s">
        <v>21</v>
      </c>
      <c r="J46" s="11"/>
      <c r="K46" s="11"/>
      <c r="L46" s="11"/>
      <c r="M46" s="26" t="s">
        <v>61</v>
      </c>
      <c r="N46" s="12">
        <v>33</v>
      </c>
      <c r="O46" s="12"/>
      <c r="P46" s="11"/>
      <c r="Q46" s="11"/>
      <c r="R46" s="96"/>
      <c r="S46" s="322"/>
      <c r="T46" s="322"/>
      <c r="U46" s="322"/>
      <c r="V46" s="322"/>
      <c r="W46" s="322"/>
      <c r="X46" s="322"/>
      <c r="Y46" s="322"/>
      <c r="Z46" s="322"/>
      <c r="AA46" s="97"/>
    </row>
    <row r="47" spans="9:27" ht="13.5">
      <c r="I47" s="9" t="s">
        <v>20</v>
      </c>
      <c r="J47" s="11"/>
      <c r="K47" s="11"/>
      <c r="L47" s="11"/>
      <c r="M47" s="29" t="s">
        <v>80</v>
      </c>
      <c r="N47" s="12">
        <v>34</v>
      </c>
      <c r="O47" s="12"/>
      <c r="P47" s="11"/>
      <c r="Q47" s="11"/>
      <c r="R47" s="96"/>
      <c r="S47" s="322"/>
      <c r="T47" s="322"/>
      <c r="U47" s="322"/>
      <c r="V47" s="322"/>
      <c r="W47" s="322"/>
      <c r="X47" s="322"/>
      <c r="Y47" s="322"/>
      <c r="Z47" s="322"/>
      <c r="AA47" s="97"/>
    </row>
    <row r="48" spans="7:27" ht="13.5">
      <c r="G48" s="17" t="s">
        <v>77</v>
      </c>
      <c r="I48" s="9" t="s">
        <v>18</v>
      </c>
      <c r="J48" s="11"/>
      <c r="K48" s="11"/>
      <c r="L48" s="11"/>
      <c r="M48" s="26" t="s">
        <v>42</v>
      </c>
      <c r="N48" s="12">
        <v>35</v>
      </c>
      <c r="O48" s="12"/>
      <c r="P48" s="11"/>
      <c r="Q48" s="11"/>
      <c r="R48" s="97"/>
      <c r="S48" s="98"/>
      <c r="T48" s="98"/>
      <c r="U48" s="98"/>
      <c r="V48" s="98"/>
      <c r="W48" s="98"/>
      <c r="X48" s="98"/>
      <c r="Y48" s="97"/>
      <c r="Z48" s="97"/>
      <c r="AA48" s="97"/>
    </row>
    <row r="49" spans="7:27" ht="13.5">
      <c r="G49" s="17" t="s">
        <v>78</v>
      </c>
      <c r="I49" s="9" t="s">
        <v>19</v>
      </c>
      <c r="J49" s="11"/>
      <c r="K49" s="11"/>
      <c r="L49" s="11"/>
      <c r="M49" s="26" t="s">
        <v>38</v>
      </c>
      <c r="N49" s="12">
        <v>36</v>
      </c>
      <c r="O49" s="12"/>
      <c r="P49" s="11"/>
      <c r="Q49" s="11"/>
      <c r="R49" s="96"/>
      <c r="S49" s="322"/>
      <c r="T49" s="322"/>
      <c r="U49" s="322"/>
      <c r="V49" s="322"/>
      <c r="W49" s="322"/>
      <c r="X49" s="322"/>
      <c r="Y49" s="322"/>
      <c r="Z49" s="322"/>
      <c r="AA49" s="97"/>
    </row>
    <row r="50" spans="9:27" ht="13.5">
      <c r="I50" s="9" t="s">
        <v>27</v>
      </c>
      <c r="J50" s="11"/>
      <c r="K50" s="11"/>
      <c r="L50" s="11"/>
      <c r="M50" s="33" t="s">
        <v>74</v>
      </c>
      <c r="N50" s="12">
        <v>5</v>
      </c>
      <c r="O50" s="12"/>
      <c r="P50" s="11"/>
      <c r="Q50" s="11"/>
      <c r="R50" s="96"/>
      <c r="S50" s="322"/>
      <c r="T50" s="322"/>
      <c r="U50" s="322"/>
      <c r="V50" s="322"/>
      <c r="W50" s="322"/>
      <c r="X50" s="322"/>
      <c r="Y50" s="322"/>
      <c r="Z50" s="322"/>
      <c r="AA50" s="97"/>
    </row>
    <row r="51" spans="9:27" ht="13.5">
      <c r="I51" s="9" t="s">
        <v>23</v>
      </c>
      <c r="J51" s="11"/>
      <c r="K51" s="11"/>
      <c r="L51" s="11"/>
      <c r="M51" s="33" t="s">
        <v>75</v>
      </c>
      <c r="N51" s="12">
        <v>8</v>
      </c>
      <c r="O51" s="12"/>
      <c r="P51" s="11"/>
      <c r="Q51" s="11"/>
      <c r="R51" s="96"/>
      <c r="S51" s="322"/>
      <c r="T51" s="322"/>
      <c r="U51" s="322"/>
      <c r="V51" s="322"/>
      <c r="W51" s="322"/>
      <c r="X51" s="322"/>
      <c r="Y51" s="322"/>
      <c r="Z51" s="322"/>
      <c r="AA51" s="97"/>
    </row>
    <row r="52" spans="9:27" ht="13.5">
      <c r="I52" s="9" t="s">
        <v>26</v>
      </c>
      <c r="J52" s="11"/>
      <c r="K52" s="11"/>
      <c r="L52" s="11"/>
      <c r="M52" s="26" t="s">
        <v>43</v>
      </c>
      <c r="N52" s="12">
        <v>21</v>
      </c>
      <c r="O52" s="12"/>
      <c r="P52" s="11"/>
      <c r="Q52" s="11"/>
      <c r="R52" s="96"/>
      <c r="S52" s="322"/>
      <c r="T52" s="322"/>
      <c r="U52" s="322"/>
      <c r="V52" s="322"/>
      <c r="W52" s="322"/>
      <c r="X52" s="322"/>
      <c r="Y52" s="322"/>
      <c r="Z52" s="322"/>
      <c r="AA52" s="97"/>
    </row>
    <row r="53" spans="9:27" ht="13.5">
      <c r="I53" s="9" t="s">
        <v>25</v>
      </c>
      <c r="J53" s="11"/>
      <c r="K53" s="11"/>
      <c r="L53" s="11"/>
      <c r="M53" s="26" t="s">
        <v>44</v>
      </c>
      <c r="N53" s="12">
        <v>22</v>
      </c>
      <c r="O53" s="12"/>
      <c r="P53" s="11"/>
      <c r="Q53" s="11"/>
      <c r="R53" s="99"/>
      <c r="S53" s="97"/>
      <c r="T53" s="97"/>
      <c r="U53" s="97"/>
      <c r="V53" s="97"/>
      <c r="W53" s="97"/>
      <c r="X53" s="97"/>
      <c r="Y53" s="97"/>
      <c r="Z53" s="97"/>
      <c r="AA53" s="97"/>
    </row>
    <row r="54" spans="9:27" ht="13.5">
      <c r="I54" s="9" t="s">
        <v>118</v>
      </c>
      <c r="J54" s="11"/>
      <c r="K54" s="11"/>
      <c r="L54" s="11"/>
      <c r="M54" s="28" t="s">
        <v>72</v>
      </c>
      <c r="N54" s="12">
        <v>23</v>
      </c>
      <c r="O54" s="12"/>
      <c r="P54" s="11"/>
      <c r="Q54" s="11"/>
      <c r="R54" s="100"/>
      <c r="S54" s="322"/>
      <c r="T54" s="322"/>
      <c r="U54" s="322"/>
      <c r="V54" s="322"/>
      <c r="W54" s="322"/>
      <c r="X54" s="322"/>
      <c r="Y54" s="322"/>
      <c r="Z54" s="322"/>
      <c r="AA54" s="97"/>
    </row>
    <row r="55" spans="10:27" ht="13.5">
      <c r="J55" s="11"/>
      <c r="K55" s="11"/>
      <c r="L55" s="11"/>
      <c r="M55" s="26" t="s">
        <v>45</v>
      </c>
      <c r="N55" s="12">
        <v>24</v>
      </c>
      <c r="O55" s="12"/>
      <c r="P55" s="11"/>
      <c r="Q55" s="11"/>
      <c r="R55" s="100"/>
      <c r="S55" s="322"/>
      <c r="T55" s="322"/>
      <c r="U55" s="322"/>
      <c r="V55" s="322"/>
      <c r="W55" s="322"/>
      <c r="X55" s="322"/>
      <c r="Y55" s="322"/>
      <c r="Z55" s="322"/>
      <c r="AA55" s="97"/>
    </row>
    <row r="56" spans="10:27" ht="13.5">
      <c r="J56" s="11"/>
      <c r="K56" s="11"/>
      <c r="L56" s="11"/>
      <c r="M56" s="26" t="s">
        <v>46</v>
      </c>
      <c r="N56" s="12">
        <v>25</v>
      </c>
      <c r="O56" s="12"/>
      <c r="P56" s="11"/>
      <c r="Q56" s="11"/>
      <c r="R56" s="100"/>
      <c r="S56" s="322"/>
      <c r="T56" s="322"/>
      <c r="U56" s="322"/>
      <c r="V56" s="322"/>
      <c r="W56" s="322"/>
      <c r="X56" s="322"/>
      <c r="Y56" s="322"/>
      <c r="Z56" s="322"/>
      <c r="AA56" s="97"/>
    </row>
    <row r="57" spans="10:27" ht="13.5">
      <c r="J57" s="11"/>
      <c r="K57" s="11"/>
      <c r="L57" s="11"/>
      <c r="M57" s="33" t="s">
        <v>74</v>
      </c>
      <c r="N57" s="12">
        <v>5</v>
      </c>
      <c r="O57" s="12"/>
      <c r="P57" s="11"/>
      <c r="Q57" s="11"/>
      <c r="R57" s="100"/>
      <c r="S57" s="322"/>
      <c r="T57" s="322"/>
      <c r="U57" s="322"/>
      <c r="V57" s="322"/>
      <c r="W57" s="322"/>
      <c r="X57" s="322"/>
      <c r="Y57" s="322"/>
      <c r="Z57" s="322"/>
      <c r="AA57" s="97"/>
    </row>
    <row r="58" spans="10:17" ht="13.5">
      <c r="J58" s="11"/>
      <c r="K58" s="11"/>
      <c r="L58" s="11"/>
      <c r="M58" s="33" t="s">
        <v>75</v>
      </c>
      <c r="N58" s="12">
        <v>8</v>
      </c>
      <c r="O58" s="12"/>
      <c r="P58" s="11"/>
      <c r="Q58" s="11"/>
    </row>
    <row r="59" spans="10:21" ht="13.5">
      <c r="J59" s="11"/>
      <c r="K59" s="11"/>
      <c r="L59" s="11"/>
      <c r="M59" s="26" t="s">
        <v>47</v>
      </c>
      <c r="N59" s="12">
        <v>11</v>
      </c>
      <c r="O59" s="12"/>
      <c r="P59" s="11"/>
      <c r="Q59" s="11"/>
      <c r="R59" s="62"/>
      <c r="S59" s="18"/>
      <c r="T59" s="18"/>
      <c r="U59" s="18"/>
    </row>
    <row r="60" spans="10:21" ht="13.5">
      <c r="J60" s="11"/>
      <c r="K60" s="11"/>
      <c r="L60" s="11"/>
      <c r="M60" s="26" t="s">
        <v>71</v>
      </c>
      <c r="N60" s="12">
        <v>12</v>
      </c>
      <c r="O60" s="11"/>
      <c r="P60" s="11"/>
      <c r="Q60" s="11"/>
      <c r="R60" s="69"/>
      <c r="S60" s="18"/>
      <c r="T60" s="18"/>
      <c r="U60" s="18"/>
    </row>
    <row r="61" spans="10:21" ht="13.5">
      <c r="J61" s="11"/>
      <c r="K61" s="11"/>
      <c r="L61" s="11"/>
      <c r="M61" s="26" t="s">
        <v>49</v>
      </c>
      <c r="N61" s="12">
        <v>13</v>
      </c>
      <c r="O61" s="11"/>
      <c r="P61" s="11"/>
      <c r="Q61" s="11"/>
      <c r="R61" s="73"/>
      <c r="S61" s="62"/>
      <c r="T61" s="18"/>
      <c r="U61" s="18"/>
    </row>
    <row r="62" spans="10:21" ht="13.5">
      <c r="J62" s="11"/>
      <c r="K62" s="11"/>
      <c r="L62" s="11"/>
      <c r="M62" s="33" t="s">
        <v>74</v>
      </c>
      <c r="N62" s="12">
        <v>5</v>
      </c>
      <c r="O62" s="11"/>
      <c r="P62" s="11"/>
      <c r="Q62" s="11"/>
      <c r="R62" s="74"/>
      <c r="S62" s="69"/>
      <c r="T62" s="18"/>
      <c r="U62" s="18"/>
    </row>
    <row r="63" spans="10:21" ht="13.5">
      <c r="J63" s="11"/>
      <c r="K63" s="11"/>
      <c r="L63" s="11"/>
      <c r="M63" s="33" t="s">
        <v>75</v>
      </c>
      <c r="N63" s="12">
        <v>8</v>
      </c>
      <c r="O63" s="11"/>
      <c r="P63" s="11"/>
      <c r="Q63" s="11"/>
      <c r="R63" s="74"/>
      <c r="S63" s="101"/>
      <c r="T63" s="18"/>
      <c r="U63" s="18"/>
    </row>
    <row r="64" spans="10:21" ht="13.5">
      <c r="J64" s="11"/>
      <c r="K64" s="11"/>
      <c r="L64" s="11"/>
      <c r="M64" s="19"/>
      <c r="N64" s="19"/>
      <c r="O64" s="11"/>
      <c r="P64" s="11"/>
      <c r="Q64" s="11"/>
      <c r="R64" s="75"/>
      <c r="S64" s="102"/>
      <c r="T64" s="18"/>
      <c r="U64" s="18"/>
    </row>
    <row r="65" spans="10:21" ht="13.5">
      <c r="J65" s="11"/>
      <c r="K65" s="11"/>
      <c r="L65" s="11"/>
      <c r="M65" s="19"/>
      <c r="N65" s="19"/>
      <c r="O65" s="11"/>
      <c r="P65" s="11"/>
      <c r="Q65" s="11"/>
      <c r="R65" s="75"/>
      <c r="S65" s="102"/>
      <c r="T65" s="18"/>
      <c r="U65" s="18"/>
    </row>
    <row r="66" spans="10:21" ht="13.5">
      <c r="J66" s="11"/>
      <c r="K66" s="11"/>
      <c r="L66" s="11"/>
      <c r="M66" s="19"/>
      <c r="N66" s="19"/>
      <c r="O66" s="11"/>
      <c r="P66" s="11"/>
      <c r="Q66" s="11"/>
      <c r="R66" s="75"/>
      <c r="S66" s="75"/>
      <c r="T66" s="18"/>
      <c r="U66" s="18"/>
    </row>
    <row r="67" spans="10:21" ht="13.5">
      <c r="J67" s="11"/>
      <c r="K67" s="11"/>
      <c r="L67" s="11"/>
      <c r="M67" s="19"/>
      <c r="N67" s="19"/>
      <c r="O67" s="11"/>
      <c r="P67" s="11"/>
      <c r="Q67" s="11"/>
      <c r="R67" s="69"/>
      <c r="S67" s="75"/>
      <c r="T67" s="18"/>
      <c r="U67" s="18"/>
    </row>
    <row r="68" spans="10:21" ht="13.5">
      <c r="J68" s="11"/>
      <c r="K68" s="11"/>
      <c r="L68" s="11"/>
      <c r="M68" s="11"/>
      <c r="N68" s="11"/>
      <c r="O68" s="11"/>
      <c r="P68" s="11"/>
      <c r="Q68" s="11"/>
      <c r="R68" s="69"/>
      <c r="S68" s="75"/>
      <c r="T68" s="18"/>
      <c r="U68" s="18"/>
    </row>
    <row r="69" spans="10:21" ht="13.5">
      <c r="J69" s="11"/>
      <c r="K69" s="11"/>
      <c r="L69" s="11"/>
      <c r="M69" s="11"/>
      <c r="N69" s="11"/>
      <c r="O69" s="11"/>
      <c r="P69" s="11"/>
      <c r="Q69" s="11"/>
      <c r="R69" s="75"/>
      <c r="S69" s="69"/>
      <c r="T69" s="18"/>
      <c r="U69" s="18"/>
    </row>
    <row r="70" spans="10:21" ht="13.5">
      <c r="J70" s="11"/>
      <c r="K70" s="11"/>
      <c r="L70" s="11"/>
      <c r="M70" s="11"/>
      <c r="N70" s="11"/>
      <c r="O70" s="11"/>
      <c r="P70" s="11"/>
      <c r="Q70" s="11"/>
      <c r="R70" s="75"/>
      <c r="S70" s="69"/>
      <c r="T70" s="18"/>
      <c r="U70" s="18"/>
    </row>
    <row r="71" spans="10:21" ht="13.5">
      <c r="J71" s="11"/>
      <c r="K71" s="11"/>
      <c r="L71" s="11"/>
      <c r="M71" s="11"/>
      <c r="N71" s="11"/>
      <c r="O71" s="11"/>
      <c r="P71" s="11"/>
      <c r="Q71" s="11"/>
      <c r="R71" s="75"/>
      <c r="S71" s="75"/>
      <c r="T71" s="18"/>
      <c r="U71" s="18"/>
    </row>
    <row r="72" spans="10:21" ht="13.5">
      <c r="J72" s="11"/>
      <c r="K72" s="11"/>
      <c r="L72" s="11"/>
      <c r="M72" s="11"/>
      <c r="N72" s="11"/>
      <c r="O72" s="11"/>
      <c r="P72" s="11"/>
      <c r="Q72" s="11"/>
      <c r="R72" s="75"/>
      <c r="S72" s="75"/>
      <c r="T72" s="18"/>
      <c r="U72" s="18"/>
    </row>
    <row r="73" spans="10:21" ht="13.5">
      <c r="J73" s="11"/>
      <c r="K73" s="11"/>
      <c r="L73" s="11"/>
      <c r="M73" s="11"/>
      <c r="N73" s="11"/>
      <c r="O73" s="11"/>
      <c r="P73" s="11"/>
      <c r="Q73" s="11"/>
      <c r="R73" s="18"/>
      <c r="S73" s="75"/>
      <c r="T73" s="18"/>
      <c r="U73" s="18"/>
    </row>
    <row r="74" spans="10:21" ht="13.5">
      <c r="J74" s="11"/>
      <c r="K74" s="11"/>
      <c r="L74" s="11"/>
      <c r="M74" s="20"/>
      <c r="N74" s="20"/>
      <c r="O74" s="11"/>
      <c r="P74" s="11"/>
      <c r="Q74" s="11"/>
      <c r="R74" s="18"/>
      <c r="S74" s="75"/>
      <c r="T74" s="18"/>
      <c r="U74" s="18"/>
    </row>
    <row r="75" spans="10:21" ht="13.5">
      <c r="J75" s="11"/>
      <c r="K75" s="11"/>
      <c r="L75" s="11"/>
      <c r="M75" s="20"/>
      <c r="N75" s="20"/>
      <c r="O75" s="11"/>
      <c r="P75" s="11"/>
      <c r="Q75" s="11"/>
      <c r="R75" s="18"/>
      <c r="S75" s="18"/>
      <c r="T75" s="18"/>
      <c r="U75" s="18"/>
    </row>
    <row r="76" spans="10:18" ht="13.5">
      <c r="J76" s="11"/>
      <c r="K76" s="11"/>
      <c r="L76" s="11"/>
      <c r="M76" s="20"/>
      <c r="N76" s="20"/>
      <c r="O76" s="11"/>
      <c r="P76" s="11"/>
      <c r="Q76" s="11"/>
      <c r="R76" s="17"/>
    </row>
    <row r="77" spans="10:17" ht="13.5">
      <c r="J77" s="11"/>
      <c r="K77" s="11"/>
      <c r="L77" s="11"/>
      <c r="M77" s="20"/>
      <c r="N77" s="20"/>
      <c r="O77" s="11"/>
      <c r="P77" s="11"/>
      <c r="Q77" s="11"/>
    </row>
    <row r="78" spans="10:17" ht="13.5">
      <c r="J78" s="11"/>
      <c r="K78" s="11"/>
      <c r="L78" s="11"/>
      <c r="M78" s="20"/>
      <c r="N78" s="20"/>
      <c r="O78" s="11"/>
      <c r="P78" s="11"/>
      <c r="Q78" s="11"/>
    </row>
    <row r="79" spans="10:17" ht="13.5">
      <c r="J79" s="11"/>
      <c r="K79" s="11"/>
      <c r="L79" s="11"/>
      <c r="M79" s="20"/>
      <c r="N79" s="20"/>
      <c r="O79" s="11"/>
      <c r="P79" s="11"/>
      <c r="Q79" s="11"/>
    </row>
    <row r="80" spans="10:17" ht="13.5">
      <c r="J80" s="11"/>
      <c r="K80" s="11"/>
      <c r="L80" s="11"/>
      <c r="M80" s="20"/>
      <c r="N80" s="20"/>
      <c r="O80" s="11"/>
      <c r="P80" s="11"/>
      <c r="Q80" s="11"/>
    </row>
    <row r="81" spans="10:17" ht="13.5">
      <c r="J81" s="11"/>
      <c r="K81" s="11"/>
      <c r="L81" s="11"/>
      <c r="M81" s="20"/>
      <c r="N81" s="20"/>
      <c r="O81" s="11"/>
      <c r="P81" s="11"/>
      <c r="Q81" s="11"/>
    </row>
    <row r="82" spans="10:17" ht="13.5">
      <c r="J82" s="11"/>
      <c r="K82" s="11"/>
      <c r="L82" s="11"/>
      <c r="M82" s="20"/>
      <c r="N82" s="20"/>
      <c r="O82" s="11"/>
      <c r="P82" s="11"/>
      <c r="Q82" s="11"/>
    </row>
    <row r="83" spans="10:17" ht="13.5">
      <c r="J83" s="11"/>
      <c r="K83" s="11"/>
      <c r="L83" s="11"/>
      <c r="M83" s="20"/>
      <c r="N83" s="20"/>
      <c r="O83" s="11"/>
      <c r="P83" s="11"/>
      <c r="Q83" s="11"/>
    </row>
    <row r="84" spans="10:17" ht="13.5">
      <c r="J84" s="11"/>
      <c r="K84" s="11"/>
      <c r="L84" s="11"/>
      <c r="M84" s="20"/>
      <c r="N84" s="20"/>
      <c r="O84" s="11"/>
      <c r="P84" s="11"/>
      <c r="Q84" s="11"/>
    </row>
    <row r="85" spans="10:17" ht="13.5">
      <c r="J85" s="11"/>
      <c r="K85" s="11"/>
      <c r="L85" s="11"/>
      <c r="M85" s="20"/>
      <c r="N85" s="20"/>
      <c r="O85" s="11"/>
      <c r="P85" s="11"/>
      <c r="Q85" s="11"/>
    </row>
    <row r="86" spans="10:17" ht="13.5">
      <c r="J86" s="11"/>
      <c r="K86" s="11"/>
      <c r="L86" s="11"/>
      <c r="M86" s="20"/>
      <c r="N86" s="20"/>
      <c r="O86" s="11"/>
      <c r="P86" s="11"/>
      <c r="Q86" s="11"/>
    </row>
    <row r="87" spans="10:17" ht="13.5">
      <c r="J87" s="11"/>
      <c r="K87" s="11"/>
      <c r="L87" s="11"/>
      <c r="M87" s="20"/>
      <c r="N87" s="20"/>
      <c r="O87" s="11"/>
      <c r="P87" s="11"/>
      <c r="Q87" s="11"/>
    </row>
    <row r="88" spans="10:17" ht="13.5">
      <c r="J88" s="11"/>
      <c r="K88" s="11"/>
      <c r="L88" s="11"/>
      <c r="M88" s="20"/>
      <c r="N88" s="20"/>
      <c r="O88" s="11"/>
      <c r="P88" s="11"/>
      <c r="Q88" s="11"/>
    </row>
    <row r="89" spans="10:17" ht="13.5">
      <c r="J89" s="11"/>
      <c r="K89" s="11"/>
      <c r="L89" s="11"/>
      <c r="M89" s="20"/>
      <c r="N89" s="20"/>
      <c r="O89" s="11"/>
      <c r="P89" s="11"/>
      <c r="Q89" s="11"/>
    </row>
    <row r="90" spans="10:17" ht="13.5">
      <c r="J90" s="11"/>
      <c r="K90" s="11"/>
      <c r="L90" s="11"/>
      <c r="M90" s="20"/>
      <c r="N90" s="20"/>
      <c r="O90" s="11"/>
      <c r="P90" s="11"/>
      <c r="Q90" s="11"/>
    </row>
    <row r="91" spans="10:17" ht="13.5">
      <c r="J91" s="11"/>
      <c r="K91" s="11"/>
      <c r="L91" s="11"/>
      <c r="M91" s="20"/>
      <c r="N91" s="20"/>
      <c r="O91" s="11"/>
      <c r="P91" s="11"/>
      <c r="Q91" s="11"/>
    </row>
    <row r="92" spans="10:17" ht="13.5">
      <c r="J92" s="11"/>
      <c r="K92" s="11"/>
      <c r="L92" s="11"/>
      <c r="M92" s="20"/>
      <c r="N92" s="20"/>
      <c r="O92" s="11"/>
      <c r="P92" s="11"/>
      <c r="Q92" s="11"/>
    </row>
    <row r="93" spans="10:17" ht="13.5">
      <c r="J93" s="11"/>
      <c r="K93" s="11"/>
      <c r="L93" s="11"/>
      <c r="M93" s="20"/>
      <c r="N93" s="20"/>
      <c r="O93" s="11"/>
      <c r="P93" s="11"/>
      <c r="Q93" s="11"/>
    </row>
    <row r="94" spans="10:17" ht="13.5">
      <c r="J94" s="11"/>
      <c r="K94" s="11"/>
      <c r="L94" s="11"/>
      <c r="M94" s="20"/>
      <c r="N94" s="20"/>
      <c r="O94" s="11"/>
      <c r="P94" s="11"/>
      <c r="Q94" s="11"/>
    </row>
    <row r="95" spans="10:17" ht="13.5">
      <c r="J95" s="11"/>
      <c r="K95" s="11"/>
      <c r="L95" s="11"/>
      <c r="M95" s="20"/>
      <c r="N95" s="20"/>
      <c r="O95" s="11"/>
      <c r="P95" s="11"/>
      <c r="Q95" s="11"/>
    </row>
    <row r="96" spans="10:17" ht="13.5">
      <c r="J96" s="11"/>
      <c r="K96" s="11"/>
      <c r="L96" s="11"/>
      <c r="M96" s="20"/>
      <c r="N96" s="20"/>
      <c r="O96" s="11"/>
      <c r="P96" s="11"/>
      <c r="Q96" s="11"/>
    </row>
    <row r="97" spans="10:17" ht="13.5">
      <c r="J97" s="11"/>
      <c r="K97" s="11"/>
      <c r="L97" s="11"/>
      <c r="M97" s="20"/>
      <c r="N97" s="20"/>
      <c r="O97" s="11"/>
      <c r="P97" s="11"/>
      <c r="Q97" s="11"/>
    </row>
    <row r="98" spans="10:17" ht="13.5">
      <c r="J98" s="11"/>
      <c r="K98" s="11"/>
      <c r="L98" s="11"/>
      <c r="M98" s="20"/>
      <c r="N98" s="20"/>
      <c r="O98" s="11"/>
      <c r="P98" s="11"/>
      <c r="Q98" s="11"/>
    </row>
    <row r="99" spans="10:17" ht="13.5">
      <c r="J99" s="11"/>
      <c r="K99" s="11"/>
      <c r="L99" s="11"/>
      <c r="M99" s="20"/>
      <c r="N99" s="20"/>
      <c r="O99" s="11"/>
      <c r="P99" s="11"/>
      <c r="Q99" s="11"/>
    </row>
    <row r="100" spans="10:17" ht="13.5">
      <c r="J100" s="11"/>
      <c r="K100" s="11"/>
      <c r="L100" s="11"/>
      <c r="M100" s="20"/>
      <c r="N100" s="20"/>
      <c r="O100" s="11"/>
      <c r="P100" s="11"/>
      <c r="Q100" s="11"/>
    </row>
    <row r="101" spans="10:17" ht="13.5">
      <c r="J101" s="11"/>
      <c r="K101" s="11"/>
      <c r="L101" s="11"/>
      <c r="M101" s="20"/>
      <c r="N101" s="20"/>
      <c r="O101" s="11"/>
      <c r="P101" s="11"/>
      <c r="Q101" s="11"/>
    </row>
    <row r="102" spans="10:17" ht="13.5">
      <c r="J102" s="11"/>
      <c r="K102" s="11"/>
      <c r="L102" s="11"/>
      <c r="M102" s="11"/>
      <c r="N102" s="11"/>
      <c r="O102" s="11"/>
      <c r="P102" s="11"/>
      <c r="Q102" s="11"/>
    </row>
    <row r="103" spans="10:17" ht="13.5">
      <c r="J103" s="11"/>
      <c r="K103" s="11"/>
      <c r="L103" s="11"/>
      <c r="M103" s="11"/>
      <c r="N103" s="11"/>
      <c r="O103" s="11"/>
      <c r="P103" s="11"/>
      <c r="Q103" s="11"/>
    </row>
    <row r="104" spans="10:17" ht="13.5">
      <c r="J104" s="11"/>
      <c r="K104" s="11"/>
      <c r="L104" s="11"/>
      <c r="M104" s="11"/>
      <c r="N104" s="11"/>
      <c r="O104" s="11"/>
      <c r="P104" s="11"/>
      <c r="Q104" s="11"/>
    </row>
    <row r="105" spans="10:17" ht="13.5">
      <c r="J105" s="11"/>
      <c r="K105" s="11"/>
      <c r="L105" s="11"/>
      <c r="M105" s="11"/>
      <c r="N105" s="11"/>
      <c r="O105" s="11"/>
      <c r="P105" s="11"/>
      <c r="Q105" s="11"/>
    </row>
    <row r="106" spans="11:12" ht="13.5">
      <c r="K106" s="11"/>
      <c r="L106" s="11"/>
    </row>
  </sheetData>
  <sheetProtection password="D9A7" sheet="1" formatCells="0"/>
  <mergeCells count="89">
    <mergeCell ref="B5:C5"/>
    <mergeCell ref="B6:C6"/>
    <mergeCell ref="B7:C8"/>
    <mergeCell ref="E31:F31"/>
    <mergeCell ref="E32:F32"/>
    <mergeCell ref="E10:Q10"/>
    <mergeCell ref="M8:O8"/>
    <mergeCell ref="D5:G5"/>
    <mergeCell ref="H5:I5"/>
    <mergeCell ref="L5:M5"/>
    <mergeCell ref="E33:F33"/>
    <mergeCell ref="E34:F34"/>
    <mergeCell ref="E35:F35"/>
    <mergeCell ref="B31:C31"/>
    <mergeCell ref="D7:I8"/>
    <mergeCell ref="B30:C30"/>
    <mergeCell ref="B32:C32"/>
    <mergeCell ref="B33:C33"/>
    <mergeCell ref="B34:C34"/>
    <mergeCell ref="B35:C35"/>
    <mergeCell ref="A1:C1"/>
    <mergeCell ref="A2:Q2"/>
    <mergeCell ref="J3:R3"/>
    <mergeCell ref="D4:G4"/>
    <mergeCell ref="H4:I4"/>
    <mergeCell ref="L4:M4"/>
    <mergeCell ref="N4:Q4"/>
    <mergeCell ref="B4:C4"/>
    <mergeCell ref="N5:Q5"/>
    <mergeCell ref="D6:I6"/>
    <mergeCell ref="M14:N14"/>
    <mergeCell ref="E12:F12"/>
    <mergeCell ref="M21:N21"/>
    <mergeCell ref="M15:N15"/>
    <mergeCell ref="M9:R9"/>
    <mergeCell ref="B11:Q11"/>
    <mergeCell ref="M12:N12"/>
    <mergeCell ref="R12:R13"/>
    <mergeCell ref="M13:N13"/>
    <mergeCell ref="B12:C12"/>
    <mergeCell ref="B10:C10"/>
    <mergeCell ref="J36:K36"/>
    <mergeCell ref="M36:O36"/>
    <mergeCell ref="J35:Q35"/>
    <mergeCell ref="M18:N18"/>
    <mergeCell ref="M19:N19"/>
    <mergeCell ref="M16:N16"/>
    <mergeCell ref="M17:N17"/>
    <mergeCell ref="M22:N22"/>
    <mergeCell ref="M23:N23"/>
    <mergeCell ref="M20:N20"/>
    <mergeCell ref="P33:Q33"/>
    <mergeCell ref="M34:N34"/>
    <mergeCell ref="P34:Q34"/>
    <mergeCell ref="M26:N26"/>
    <mergeCell ref="M27:N27"/>
    <mergeCell ref="M24:N24"/>
    <mergeCell ref="M25:N25"/>
    <mergeCell ref="J39:K39"/>
    <mergeCell ref="M39:O39"/>
    <mergeCell ref="P39:Q39"/>
    <mergeCell ref="P36:Q36"/>
    <mergeCell ref="M28:N28"/>
    <mergeCell ref="M31:N31"/>
    <mergeCell ref="P31:Q31"/>
    <mergeCell ref="M32:N32"/>
    <mergeCell ref="P32:Q32"/>
    <mergeCell ref="M33:N33"/>
    <mergeCell ref="J37:K37"/>
    <mergeCell ref="M37:O37"/>
    <mergeCell ref="P37:Q37"/>
    <mergeCell ref="J38:K38"/>
    <mergeCell ref="M38:O38"/>
    <mergeCell ref="P38:Q38"/>
    <mergeCell ref="J40:K40"/>
    <mergeCell ref="M40:O40"/>
    <mergeCell ref="P40:Q40"/>
    <mergeCell ref="S44:Z44"/>
    <mergeCell ref="S45:Z45"/>
    <mergeCell ref="S55:Z55"/>
    <mergeCell ref="S46:Z46"/>
    <mergeCell ref="S56:Z56"/>
    <mergeCell ref="S57:Z57"/>
    <mergeCell ref="S47:Z47"/>
    <mergeCell ref="S49:Z49"/>
    <mergeCell ref="S50:Z50"/>
    <mergeCell ref="S51:Z51"/>
    <mergeCell ref="S52:Z52"/>
    <mergeCell ref="S54:Z54"/>
  </mergeCells>
  <conditionalFormatting sqref="O32:P34 P36 AH29:AH30 AE14:AG28 S14:S28 AI14:AI28 AM14:AM28">
    <cfRule type="cellIs" priority="8" dxfId="10" operator="equal" stopIfTrue="1">
      <formula>0</formula>
    </cfRule>
  </conditionalFormatting>
  <conditionalFormatting sqref="U14:U28">
    <cfRule type="cellIs" priority="7" dxfId="10" operator="equal" stopIfTrue="1">
      <formula>0</formula>
    </cfRule>
  </conditionalFormatting>
  <conditionalFormatting sqref="V14:AD28">
    <cfRule type="cellIs" priority="5" dxfId="10" operator="equal" stopIfTrue="1">
      <formula>0</formula>
    </cfRule>
  </conditionalFormatting>
  <conditionalFormatting sqref="AH14:AH28">
    <cfRule type="cellIs" priority="4" dxfId="10" operator="equal" stopIfTrue="1">
      <formula>0</formula>
    </cfRule>
  </conditionalFormatting>
  <conditionalFormatting sqref="AJ14:AL28">
    <cfRule type="cellIs" priority="3" dxfId="10" operator="equal" stopIfTrue="1">
      <formula>0</formula>
    </cfRule>
  </conditionalFormatting>
  <conditionalFormatting sqref="AN14:AO28">
    <cfRule type="cellIs" priority="2" dxfId="10" operator="equal" stopIfTrue="1">
      <formula>0</formula>
    </cfRule>
  </conditionalFormatting>
  <conditionalFormatting sqref="T14:T28">
    <cfRule type="cellIs" priority="1" dxfId="10" operator="equal" stopIfTrue="1">
      <formula>0</formula>
    </cfRule>
  </conditionalFormatting>
  <dataValidations count="8">
    <dataValidation type="list" allowBlank="1" showInputMessage="1" showErrorMessage="1" sqref="G32:G35">
      <formula1>$G$48:$G$49</formula1>
    </dataValidation>
    <dataValidation type="list" allowBlank="1" showInputMessage="1" showErrorMessage="1" sqref="G14:G28">
      <formula1>$G$43:$G$46</formula1>
    </dataValidation>
    <dataValidation type="list" allowBlank="1" showInputMessage="1" showErrorMessage="1" sqref="D4">
      <formula1>$I$44:$I$54</formula1>
    </dataValidation>
    <dataValidation allowBlank="1" showInputMessage="1" showErrorMessage="1" imeMode="halfKatakana" sqref="E14:F28"/>
    <dataValidation allowBlank="1" showInputMessage="1" showErrorMessage="1" imeMode="halfAlpha" sqref="D14:D28 K14:L28 Q14:Q28 O14:O28"/>
    <dataValidation type="list" allowBlank="1" showInputMessage="1" showErrorMessage="1" sqref="M37:O40">
      <formula1>$M$44:$M$63</formula1>
    </dataValidation>
    <dataValidation type="list" allowBlank="1" showInputMessage="1" showErrorMessage="1" sqref="J14:J28">
      <formula1>INDIRECT(AQ14)</formula1>
    </dataValidation>
    <dataValidation type="list" allowBlank="1" showInputMessage="1" showErrorMessage="1" sqref="M14:N28">
      <formula1>INDIRECT(AQ14)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62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3.875" style="294" customWidth="1"/>
    <col min="2" max="2" width="15.375" style="274" customWidth="1"/>
    <col min="3" max="3" width="18.375" style="274" bestFit="1" customWidth="1"/>
    <col min="4" max="4" width="8.50390625" style="274" customWidth="1"/>
    <col min="5" max="5" width="39.125" style="274" customWidth="1"/>
    <col min="6" max="6" width="14.50390625" style="274" customWidth="1"/>
    <col min="7" max="9" width="7.50390625" style="276" customWidth="1"/>
    <col min="10" max="10" width="11.625" style="274" customWidth="1"/>
    <col min="11" max="11" width="10.625" style="274" customWidth="1"/>
    <col min="12" max="16384" width="9.00390625" style="274" customWidth="1"/>
  </cols>
  <sheetData>
    <row r="1" spans="1:9" ht="24" customHeight="1">
      <c r="A1" s="433" t="s">
        <v>159</v>
      </c>
      <c r="B1" s="433"/>
      <c r="C1" s="433"/>
      <c r="D1" s="433"/>
      <c r="E1" s="433"/>
      <c r="F1" s="433"/>
      <c r="G1" s="433"/>
      <c r="H1" s="433"/>
      <c r="I1" s="433"/>
    </row>
    <row r="2" ht="13.5">
      <c r="A2" s="275"/>
    </row>
    <row r="3" spans="1:6" ht="17.25">
      <c r="A3" s="275" t="s">
        <v>160</v>
      </c>
      <c r="F3" s="277" t="s">
        <v>161</v>
      </c>
    </row>
    <row r="4" ht="13.5">
      <c r="A4" s="278" t="s">
        <v>162</v>
      </c>
    </row>
    <row r="5" spans="1:10" ht="13.5">
      <c r="A5" s="278"/>
      <c r="F5" s="434" t="s">
        <v>163</v>
      </c>
      <c r="G5" s="434"/>
      <c r="H5" s="434"/>
      <c r="I5" s="434"/>
      <c r="J5" s="434"/>
    </row>
    <row r="6" spans="1:11" ht="19.5" customHeight="1">
      <c r="A6" s="430"/>
      <c r="B6" s="431" t="s">
        <v>164</v>
      </c>
      <c r="C6" s="435" t="s">
        <v>165</v>
      </c>
      <c r="D6" s="280" t="s">
        <v>166</v>
      </c>
      <c r="E6" s="436" t="s">
        <v>167</v>
      </c>
      <c r="F6" s="430" t="s">
        <v>168</v>
      </c>
      <c r="G6" s="432" t="s">
        <v>169</v>
      </c>
      <c r="H6" s="432"/>
      <c r="I6" s="432"/>
      <c r="J6" s="430" t="s">
        <v>170</v>
      </c>
      <c r="K6" s="430" t="s">
        <v>171</v>
      </c>
    </row>
    <row r="7" spans="1:11" ht="19.5" customHeight="1">
      <c r="A7" s="430"/>
      <c r="B7" s="431"/>
      <c r="C7" s="435"/>
      <c r="D7" s="282"/>
      <c r="E7" s="436"/>
      <c r="F7" s="430"/>
      <c r="G7" s="281" t="s">
        <v>172</v>
      </c>
      <c r="H7" s="281" t="s">
        <v>173</v>
      </c>
      <c r="I7" s="281" t="s">
        <v>174</v>
      </c>
      <c r="J7" s="430"/>
      <c r="K7" s="430"/>
    </row>
    <row r="8" spans="1:11" ht="41.25" customHeight="1">
      <c r="A8" s="279">
        <v>1</v>
      </c>
      <c r="B8" s="283"/>
      <c r="C8" s="283"/>
      <c r="D8" s="284"/>
      <c r="E8" s="285"/>
      <c r="F8" s="283" t="s">
        <v>175</v>
      </c>
      <c r="G8" s="286"/>
      <c r="H8" s="286"/>
      <c r="I8" s="286"/>
      <c r="J8" s="279" t="s">
        <v>176</v>
      </c>
      <c r="K8" s="279" t="s">
        <v>176</v>
      </c>
    </row>
    <row r="9" spans="1:11" ht="41.25" customHeight="1">
      <c r="A9" s="279">
        <v>2</v>
      </c>
      <c r="B9" s="283"/>
      <c r="C9" s="283"/>
      <c r="D9" s="283"/>
      <c r="E9" s="285"/>
      <c r="F9" s="283" t="s">
        <v>175</v>
      </c>
      <c r="G9" s="286"/>
      <c r="H9" s="286"/>
      <c r="I9" s="286"/>
      <c r="J9" s="279" t="s">
        <v>176</v>
      </c>
      <c r="K9" s="279" t="s">
        <v>176</v>
      </c>
    </row>
    <row r="10" spans="1:11" ht="41.25" customHeight="1">
      <c r="A10" s="279">
        <v>3</v>
      </c>
      <c r="B10" s="283"/>
      <c r="C10" s="283"/>
      <c r="D10" s="283"/>
      <c r="E10" s="285"/>
      <c r="F10" s="283" t="s">
        <v>175</v>
      </c>
      <c r="G10" s="286"/>
      <c r="H10" s="286"/>
      <c r="I10" s="286"/>
      <c r="J10" s="279" t="s">
        <v>176</v>
      </c>
      <c r="K10" s="279" t="s">
        <v>176</v>
      </c>
    </row>
    <row r="11" spans="1:11" ht="41.25" customHeight="1">
      <c r="A11" s="279">
        <v>4</v>
      </c>
      <c r="B11" s="283"/>
      <c r="C11" s="283"/>
      <c r="D11" s="283"/>
      <c r="E11" s="285"/>
      <c r="F11" s="283" t="s">
        <v>175</v>
      </c>
      <c r="G11" s="286"/>
      <c r="H11" s="286"/>
      <c r="I11" s="286"/>
      <c r="J11" s="279" t="s">
        <v>176</v>
      </c>
      <c r="K11" s="279" t="s">
        <v>176</v>
      </c>
    </row>
    <row r="12" spans="1:11" ht="41.25" customHeight="1">
      <c r="A12" s="279">
        <v>5</v>
      </c>
      <c r="B12" s="283"/>
      <c r="C12" s="283"/>
      <c r="D12" s="283"/>
      <c r="E12" s="285"/>
      <c r="F12" s="283" t="s">
        <v>175</v>
      </c>
      <c r="G12" s="286"/>
      <c r="H12" s="286"/>
      <c r="I12" s="286"/>
      <c r="J12" s="279" t="s">
        <v>176</v>
      </c>
      <c r="K12" s="279" t="s">
        <v>176</v>
      </c>
    </row>
    <row r="13" spans="1:11" ht="41.25" customHeight="1">
      <c r="A13" s="279">
        <v>6</v>
      </c>
      <c r="B13" s="283"/>
      <c r="C13" s="283"/>
      <c r="D13" s="283"/>
      <c r="E13" s="285"/>
      <c r="F13" s="283" t="s">
        <v>175</v>
      </c>
      <c r="G13" s="286"/>
      <c r="H13" s="286"/>
      <c r="I13" s="286"/>
      <c r="J13" s="279" t="s">
        <v>176</v>
      </c>
      <c r="K13" s="279" t="s">
        <v>176</v>
      </c>
    </row>
    <row r="14" spans="1:11" ht="41.25" customHeight="1">
      <c r="A14" s="279">
        <v>7</v>
      </c>
      <c r="B14" s="283"/>
      <c r="C14" s="283"/>
      <c r="D14" s="283"/>
      <c r="E14" s="285"/>
      <c r="F14" s="283" t="s">
        <v>175</v>
      </c>
      <c r="G14" s="286"/>
      <c r="H14" s="286"/>
      <c r="I14" s="286"/>
      <c r="J14" s="279" t="s">
        <v>176</v>
      </c>
      <c r="K14" s="279" t="s">
        <v>176</v>
      </c>
    </row>
    <row r="15" spans="1:11" ht="41.25" customHeight="1">
      <c r="A15" s="279">
        <v>8</v>
      </c>
      <c r="B15" s="283"/>
      <c r="C15" s="283"/>
      <c r="D15" s="283"/>
      <c r="E15" s="285"/>
      <c r="F15" s="283" t="s">
        <v>175</v>
      </c>
      <c r="G15" s="286"/>
      <c r="H15" s="286"/>
      <c r="I15" s="286"/>
      <c r="J15" s="279" t="s">
        <v>176</v>
      </c>
      <c r="K15" s="279" t="s">
        <v>176</v>
      </c>
    </row>
    <row r="16" spans="1:11" ht="41.25" customHeight="1">
      <c r="A16" s="279">
        <v>9</v>
      </c>
      <c r="B16" s="283"/>
      <c r="C16" s="283"/>
      <c r="D16" s="283"/>
      <c r="E16" s="285"/>
      <c r="F16" s="283" t="s">
        <v>175</v>
      </c>
      <c r="G16" s="286"/>
      <c r="H16" s="286"/>
      <c r="I16" s="286"/>
      <c r="J16" s="279" t="s">
        <v>176</v>
      </c>
      <c r="K16" s="279" t="s">
        <v>176</v>
      </c>
    </row>
    <row r="17" spans="1:11" ht="41.25" customHeight="1">
      <c r="A17" s="279">
        <v>10</v>
      </c>
      <c r="B17" s="283"/>
      <c r="C17" s="283"/>
      <c r="D17" s="283"/>
      <c r="E17" s="285"/>
      <c r="F17" s="283" t="s">
        <v>175</v>
      </c>
      <c r="G17" s="286"/>
      <c r="H17" s="286"/>
      <c r="I17" s="286"/>
      <c r="J17" s="279" t="s">
        <v>176</v>
      </c>
      <c r="K17" s="279" t="s">
        <v>176</v>
      </c>
    </row>
    <row r="18" spans="1:10" ht="21" customHeight="1">
      <c r="A18" s="430"/>
      <c r="B18" s="431" t="s">
        <v>164</v>
      </c>
      <c r="C18" s="430" t="s">
        <v>165</v>
      </c>
      <c r="D18" s="279"/>
      <c r="E18" s="430" t="s">
        <v>177</v>
      </c>
      <c r="F18" s="430" t="s">
        <v>168</v>
      </c>
      <c r="G18" s="432" t="s">
        <v>169</v>
      </c>
      <c r="H18" s="432"/>
      <c r="I18" s="432"/>
      <c r="J18" s="287" t="s">
        <v>178</v>
      </c>
    </row>
    <row r="19" spans="1:11" ht="21" customHeight="1">
      <c r="A19" s="430"/>
      <c r="B19" s="431"/>
      <c r="C19" s="430"/>
      <c r="D19" s="279"/>
      <c r="E19" s="430"/>
      <c r="F19" s="430"/>
      <c r="G19" s="281" t="s">
        <v>172</v>
      </c>
      <c r="H19" s="281" t="s">
        <v>173</v>
      </c>
      <c r="I19" s="281" t="s">
        <v>174</v>
      </c>
      <c r="J19" s="279" t="s">
        <v>170</v>
      </c>
      <c r="K19" s="288" t="s">
        <v>171</v>
      </c>
    </row>
    <row r="20" spans="1:11" ht="37.5" customHeight="1">
      <c r="A20" s="279">
        <v>11</v>
      </c>
      <c r="B20" s="283"/>
      <c r="C20" s="283"/>
      <c r="D20" s="283"/>
      <c r="E20" s="285"/>
      <c r="F20" s="283" t="s">
        <v>175</v>
      </c>
      <c r="G20" s="286"/>
      <c r="H20" s="286"/>
      <c r="I20" s="286"/>
      <c r="J20" s="279" t="s">
        <v>176</v>
      </c>
      <c r="K20" s="279" t="s">
        <v>176</v>
      </c>
    </row>
    <row r="21" spans="1:11" ht="37.5" customHeight="1">
      <c r="A21" s="279">
        <v>12</v>
      </c>
      <c r="B21" s="283"/>
      <c r="C21" s="283"/>
      <c r="D21" s="283"/>
      <c r="E21" s="285"/>
      <c r="F21" s="283" t="s">
        <v>175</v>
      </c>
      <c r="G21" s="286"/>
      <c r="H21" s="286"/>
      <c r="I21" s="286"/>
      <c r="J21" s="279" t="s">
        <v>176</v>
      </c>
      <c r="K21" s="279" t="s">
        <v>176</v>
      </c>
    </row>
    <row r="22" spans="1:11" ht="37.5" customHeight="1">
      <c r="A22" s="279">
        <v>13</v>
      </c>
      <c r="B22" s="283"/>
      <c r="C22" s="283"/>
      <c r="D22" s="283"/>
      <c r="E22" s="285"/>
      <c r="F22" s="283" t="s">
        <v>175</v>
      </c>
      <c r="G22" s="286"/>
      <c r="H22" s="286"/>
      <c r="I22" s="286"/>
      <c r="J22" s="279" t="s">
        <v>176</v>
      </c>
      <c r="K22" s="279" t="s">
        <v>176</v>
      </c>
    </row>
    <row r="23" spans="1:11" ht="37.5" customHeight="1">
      <c r="A23" s="279">
        <v>14</v>
      </c>
      <c r="B23" s="283"/>
      <c r="C23" s="283"/>
      <c r="D23" s="283"/>
      <c r="E23" s="285"/>
      <c r="F23" s="283" t="s">
        <v>175</v>
      </c>
      <c r="G23" s="286"/>
      <c r="H23" s="286"/>
      <c r="I23" s="286"/>
      <c r="J23" s="279" t="s">
        <v>176</v>
      </c>
      <c r="K23" s="279" t="s">
        <v>176</v>
      </c>
    </row>
    <row r="24" spans="1:11" ht="37.5" customHeight="1">
      <c r="A24" s="279">
        <v>15</v>
      </c>
      <c r="B24" s="283"/>
      <c r="C24" s="283"/>
      <c r="D24" s="283"/>
      <c r="E24" s="285"/>
      <c r="F24" s="283" t="s">
        <v>175</v>
      </c>
      <c r="G24" s="286"/>
      <c r="H24" s="286"/>
      <c r="I24" s="286"/>
      <c r="J24" s="279" t="s">
        <v>176</v>
      </c>
      <c r="K24" s="279" t="s">
        <v>176</v>
      </c>
    </row>
    <row r="25" spans="1:11" ht="37.5" customHeight="1">
      <c r="A25" s="279">
        <v>16</v>
      </c>
      <c r="B25" s="283"/>
      <c r="C25" s="283"/>
      <c r="D25" s="283"/>
      <c r="E25" s="285"/>
      <c r="F25" s="283" t="s">
        <v>175</v>
      </c>
      <c r="G25" s="286"/>
      <c r="H25" s="286"/>
      <c r="I25" s="286"/>
      <c r="J25" s="279" t="s">
        <v>176</v>
      </c>
      <c r="K25" s="279" t="s">
        <v>176</v>
      </c>
    </row>
    <row r="26" spans="1:11" ht="37.5" customHeight="1">
      <c r="A26" s="279">
        <v>17</v>
      </c>
      <c r="B26" s="283"/>
      <c r="C26" s="283"/>
      <c r="D26" s="283"/>
      <c r="E26" s="285"/>
      <c r="F26" s="283" t="s">
        <v>175</v>
      </c>
      <c r="G26" s="286"/>
      <c r="H26" s="286"/>
      <c r="I26" s="286"/>
      <c r="J26" s="279" t="s">
        <v>176</v>
      </c>
      <c r="K26" s="279" t="s">
        <v>176</v>
      </c>
    </row>
    <row r="27" spans="1:11" ht="37.5" customHeight="1">
      <c r="A27" s="279">
        <v>18</v>
      </c>
      <c r="B27" s="283"/>
      <c r="C27" s="283"/>
      <c r="D27" s="283"/>
      <c r="E27" s="285"/>
      <c r="F27" s="283" t="s">
        <v>175</v>
      </c>
      <c r="G27" s="286"/>
      <c r="H27" s="286"/>
      <c r="I27" s="286"/>
      <c r="J27" s="279" t="s">
        <v>176</v>
      </c>
      <c r="K27" s="279" t="s">
        <v>176</v>
      </c>
    </row>
    <row r="28" spans="1:11" ht="37.5" customHeight="1">
      <c r="A28" s="279">
        <v>19</v>
      </c>
      <c r="B28" s="283"/>
      <c r="C28" s="283"/>
      <c r="D28" s="283"/>
      <c r="E28" s="285"/>
      <c r="F28" s="283" t="s">
        <v>175</v>
      </c>
      <c r="G28" s="286"/>
      <c r="H28" s="286"/>
      <c r="I28" s="286"/>
      <c r="J28" s="279" t="s">
        <v>176</v>
      </c>
      <c r="K28" s="279" t="s">
        <v>176</v>
      </c>
    </row>
    <row r="29" spans="1:11" ht="37.5" customHeight="1">
      <c r="A29" s="279">
        <v>20</v>
      </c>
      <c r="B29" s="283"/>
      <c r="C29" s="283"/>
      <c r="D29" s="283"/>
      <c r="E29" s="285"/>
      <c r="F29" s="283" t="s">
        <v>175</v>
      </c>
      <c r="G29" s="286"/>
      <c r="H29" s="286"/>
      <c r="I29" s="286"/>
      <c r="J29" s="279" t="s">
        <v>176</v>
      </c>
      <c r="K29" s="279" t="s">
        <v>176</v>
      </c>
    </row>
    <row r="30" spans="1:11" ht="37.5" customHeight="1">
      <c r="A30" s="279">
        <v>21</v>
      </c>
      <c r="B30" s="283"/>
      <c r="C30" s="283"/>
      <c r="D30" s="283"/>
      <c r="E30" s="285"/>
      <c r="F30" s="283" t="s">
        <v>175</v>
      </c>
      <c r="G30" s="286"/>
      <c r="H30" s="286"/>
      <c r="I30" s="286"/>
      <c r="J30" s="279" t="s">
        <v>176</v>
      </c>
      <c r="K30" s="279" t="s">
        <v>176</v>
      </c>
    </row>
    <row r="31" spans="1:11" ht="37.5" customHeight="1">
      <c r="A31" s="279">
        <v>22</v>
      </c>
      <c r="B31" s="283"/>
      <c r="C31" s="283"/>
      <c r="D31" s="283"/>
      <c r="E31" s="285"/>
      <c r="F31" s="283" t="s">
        <v>175</v>
      </c>
      <c r="G31" s="286"/>
      <c r="H31" s="286"/>
      <c r="I31" s="286"/>
      <c r="J31" s="279" t="s">
        <v>176</v>
      </c>
      <c r="K31" s="279" t="s">
        <v>176</v>
      </c>
    </row>
    <row r="32" spans="1:11" ht="37.5" customHeight="1">
      <c r="A32" s="279">
        <v>23</v>
      </c>
      <c r="B32" s="283"/>
      <c r="C32" s="283"/>
      <c r="D32" s="283"/>
      <c r="E32" s="285"/>
      <c r="F32" s="283" t="s">
        <v>175</v>
      </c>
      <c r="G32" s="286"/>
      <c r="H32" s="286"/>
      <c r="I32" s="286"/>
      <c r="J32" s="279" t="s">
        <v>176</v>
      </c>
      <c r="K32" s="279" t="s">
        <v>176</v>
      </c>
    </row>
    <row r="33" spans="1:11" ht="17.25" customHeight="1">
      <c r="A33" s="427"/>
      <c r="B33" s="428"/>
      <c r="C33" s="427"/>
      <c r="D33" s="289"/>
      <c r="E33" s="427"/>
      <c r="F33" s="427"/>
      <c r="G33" s="429"/>
      <c r="H33" s="429"/>
      <c r="I33" s="429"/>
      <c r="J33" s="427"/>
      <c r="K33" s="291"/>
    </row>
    <row r="34" spans="1:11" ht="17.25" customHeight="1">
      <c r="A34" s="427"/>
      <c r="B34" s="428"/>
      <c r="C34" s="427"/>
      <c r="D34" s="289"/>
      <c r="E34" s="427"/>
      <c r="F34" s="427"/>
      <c r="G34" s="290"/>
      <c r="H34" s="290"/>
      <c r="I34" s="290"/>
      <c r="J34" s="427"/>
      <c r="K34" s="291"/>
    </row>
    <row r="35" spans="1:11" ht="37.5" customHeight="1">
      <c r="A35" s="289"/>
      <c r="B35" s="291"/>
      <c r="C35" s="291"/>
      <c r="D35" s="291"/>
      <c r="E35" s="292"/>
      <c r="F35" s="291"/>
      <c r="G35" s="293"/>
      <c r="H35" s="293"/>
      <c r="I35" s="293"/>
      <c r="J35" s="289"/>
      <c r="K35" s="291"/>
    </row>
    <row r="36" spans="1:11" ht="37.5" customHeight="1">
      <c r="A36" s="289"/>
      <c r="B36" s="291"/>
      <c r="C36" s="291"/>
      <c r="D36" s="291"/>
      <c r="E36" s="292"/>
      <c r="F36" s="291"/>
      <c r="G36" s="293"/>
      <c r="H36" s="293"/>
      <c r="I36" s="293"/>
      <c r="J36" s="289"/>
      <c r="K36" s="291"/>
    </row>
    <row r="37" spans="1:11" ht="37.5" customHeight="1">
      <c r="A37" s="289"/>
      <c r="B37" s="291"/>
      <c r="C37" s="291"/>
      <c r="D37" s="291"/>
      <c r="E37" s="292"/>
      <c r="F37" s="291"/>
      <c r="G37" s="293"/>
      <c r="H37" s="293"/>
      <c r="I37" s="293"/>
      <c r="J37" s="289"/>
      <c r="K37" s="291"/>
    </row>
    <row r="38" spans="1:11" ht="37.5" customHeight="1">
      <c r="A38" s="289"/>
      <c r="B38" s="291"/>
      <c r="C38" s="291"/>
      <c r="D38" s="291"/>
      <c r="E38" s="292"/>
      <c r="F38" s="291"/>
      <c r="G38" s="293"/>
      <c r="H38" s="293"/>
      <c r="I38" s="293"/>
      <c r="J38" s="289"/>
      <c r="K38" s="291"/>
    </row>
    <row r="39" spans="1:11" ht="37.5" customHeight="1">
      <c r="A39" s="289"/>
      <c r="B39" s="291"/>
      <c r="C39" s="291"/>
      <c r="D39" s="291"/>
      <c r="E39" s="292"/>
      <c r="F39" s="291"/>
      <c r="G39" s="293"/>
      <c r="H39" s="293"/>
      <c r="I39" s="293"/>
      <c r="J39" s="289"/>
      <c r="K39" s="291"/>
    </row>
    <row r="40" spans="1:11" ht="37.5" customHeight="1">
      <c r="A40" s="289"/>
      <c r="B40" s="291"/>
      <c r="C40" s="291"/>
      <c r="D40" s="291"/>
      <c r="E40" s="292"/>
      <c r="F40" s="291"/>
      <c r="G40" s="293"/>
      <c r="H40" s="293"/>
      <c r="I40" s="293"/>
      <c r="J40" s="289"/>
      <c r="K40" s="291"/>
    </row>
    <row r="41" spans="1:11" ht="37.5" customHeight="1">
      <c r="A41" s="289"/>
      <c r="B41" s="291"/>
      <c r="C41" s="291"/>
      <c r="D41" s="291"/>
      <c r="E41" s="292"/>
      <c r="F41" s="291"/>
      <c r="G41" s="293"/>
      <c r="H41" s="293"/>
      <c r="I41" s="293"/>
      <c r="J41" s="289"/>
      <c r="K41" s="291"/>
    </row>
    <row r="42" spans="1:11" ht="37.5" customHeight="1">
      <c r="A42" s="289"/>
      <c r="B42" s="291"/>
      <c r="C42" s="291"/>
      <c r="D42" s="291"/>
      <c r="E42" s="292"/>
      <c r="F42" s="291"/>
      <c r="G42" s="293"/>
      <c r="H42" s="293"/>
      <c r="I42" s="293"/>
      <c r="J42" s="289"/>
      <c r="K42" s="291"/>
    </row>
    <row r="43" spans="1:11" ht="37.5" customHeight="1">
      <c r="A43" s="289"/>
      <c r="B43" s="291"/>
      <c r="C43" s="291"/>
      <c r="D43" s="291"/>
      <c r="E43" s="292"/>
      <c r="F43" s="291"/>
      <c r="G43" s="293"/>
      <c r="H43" s="293"/>
      <c r="I43" s="293"/>
      <c r="J43" s="289"/>
      <c r="K43" s="291"/>
    </row>
    <row r="44" spans="1:11" ht="37.5" customHeight="1">
      <c r="A44" s="289"/>
      <c r="B44" s="291"/>
      <c r="C44" s="291"/>
      <c r="D44" s="291"/>
      <c r="E44" s="292"/>
      <c r="F44" s="291"/>
      <c r="G44" s="293"/>
      <c r="H44" s="293"/>
      <c r="I44" s="293"/>
      <c r="J44" s="289"/>
      <c r="K44" s="291"/>
    </row>
    <row r="45" spans="1:11" ht="37.5" customHeight="1">
      <c r="A45" s="289"/>
      <c r="B45" s="291"/>
      <c r="C45" s="291"/>
      <c r="D45" s="291"/>
      <c r="E45" s="292"/>
      <c r="F45" s="291"/>
      <c r="G45" s="293"/>
      <c r="H45" s="293"/>
      <c r="I45" s="293"/>
      <c r="J45" s="289"/>
      <c r="K45" s="291"/>
    </row>
    <row r="46" spans="1:11" ht="37.5" customHeight="1">
      <c r="A46" s="289"/>
      <c r="B46" s="291"/>
      <c r="C46" s="291"/>
      <c r="D46" s="291"/>
      <c r="E46" s="292"/>
      <c r="F46" s="291"/>
      <c r="G46" s="293"/>
      <c r="H46" s="293"/>
      <c r="I46" s="293"/>
      <c r="J46" s="289"/>
      <c r="K46" s="291"/>
    </row>
    <row r="47" spans="1:11" ht="37.5" customHeight="1">
      <c r="A47" s="289"/>
      <c r="B47" s="291"/>
      <c r="C47" s="291"/>
      <c r="D47" s="291"/>
      <c r="E47" s="292"/>
      <c r="F47" s="291"/>
      <c r="G47" s="293"/>
      <c r="H47" s="293"/>
      <c r="I47" s="293"/>
      <c r="J47" s="289"/>
      <c r="K47" s="291"/>
    </row>
    <row r="48" spans="1:11" ht="13.5">
      <c r="A48" s="289"/>
      <c r="B48" s="291"/>
      <c r="C48" s="291"/>
      <c r="D48" s="291"/>
      <c r="E48" s="291"/>
      <c r="F48" s="291"/>
      <c r="G48" s="293"/>
      <c r="H48" s="293"/>
      <c r="I48" s="293"/>
      <c r="J48" s="291"/>
      <c r="K48" s="291"/>
    </row>
    <row r="49" spans="1:11" ht="13.5">
      <c r="A49" s="289"/>
      <c r="B49" s="291"/>
      <c r="C49" s="291"/>
      <c r="D49" s="291"/>
      <c r="E49" s="291"/>
      <c r="F49" s="291"/>
      <c r="G49" s="293"/>
      <c r="H49" s="293"/>
      <c r="I49" s="293"/>
      <c r="J49" s="291"/>
      <c r="K49" s="291"/>
    </row>
    <row r="50" spans="1:11" ht="13.5">
      <c r="A50" s="289"/>
      <c r="B50" s="291"/>
      <c r="C50" s="291"/>
      <c r="D50" s="291"/>
      <c r="E50" s="291"/>
      <c r="F50" s="291"/>
      <c r="G50" s="293"/>
      <c r="H50" s="293"/>
      <c r="I50" s="293"/>
      <c r="J50" s="291"/>
      <c r="K50" s="291"/>
    </row>
    <row r="51" spans="1:11" ht="13.5">
      <c r="A51" s="289"/>
      <c r="B51" s="291"/>
      <c r="C51" s="291"/>
      <c r="D51" s="291"/>
      <c r="E51" s="291"/>
      <c r="F51" s="291"/>
      <c r="G51" s="293"/>
      <c r="H51" s="293"/>
      <c r="I51" s="293"/>
      <c r="J51" s="291"/>
      <c r="K51" s="291"/>
    </row>
    <row r="52" spans="1:11" ht="13.5">
      <c r="A52" s="289"/>
      <c r="B52" s="291"/>
      <c r="C52" s="291"/>
      <c r="D52" s="291"/>
      <c r="E52" s="291"/>
      <c r="F52" s="291"/>
      <c r="G52" s="293"/>
      <c r="H52" s="293"/>
      <c r="I52" s="293"/>
      <c r="J52" s="291"/>
      <c r="K52" s="291"/>
    </row>
    <row r="53" spans="1:11" ht="13.5">
      <c r="A53" s="289"/>
      <c r="B53" s="291"/>
      <c r="C53" s="291"/>
      <c r="D53" s="291"/>
      <c r="E53" s="291"/>
      <c r="F53" s="291"/>
      <c r="G53" s="293"/>
      <c r="H53" s="293"/>
      <c r="I53" s="293"/>
      <c r="J53" s="291"/>
      <c r="K53" s="291"/>
    </row>
    <row r="54" spans="1:11" ht="13.5">
      <c r="A54" s="289"/>
      <c r="B54" s="291"/>
      <c r="C54" s="291"/>
      <c r="D54" s="291"/>
      <c r="E54" s="291"/>
      <c r="F54" s="291"/>
      <c r="G54" s="293"/>
      <c r="H54" s="293"/>
      <c r="I54" s="293"/>
      <c r="J54" s="291"/>
      <c r="K54" s="291"/>
    </row>
    <row r="55" spans="1:11" ht="13.5">
      <c r="A55" s="289"/>
      <c r="B55" s="291"/>
      <c r="C55" s="291"/>
      <c r="D55" s="291"/>
      <c r="E55" s="291"/>
      <c r="F55" s="291"/>
      <c r="G55" s="293"/>
      <c r="H55" s="293"/>
      <c r="I55" s="293"/>
      <c r="J55" s="291"/>
      <c r="K55" s="291"/>
    </row>
    <row r="56" spans="1:11" ht="13.5">
      <c r="A56" s="289"/>
      <c r="B56" s="291"/>
      <c r="C56" s="291"/>
      <c r="D56" s="291"/>
      <c r="E56" s="291"/>
      <c r="F56" s="291"/>
      <c r="G56" s="293"/>
      <c r="H56" s="293"/>
      <c r="I56" s="293"/>
      <c r="J56" s="291"/>
      <c r="K56" s="291"/>
    </row>
    <row r="57" spans="1:11" ht="13.5">
      <c r="A57" s="289"/>
      <c r="B57" s="291"/>
      <c r="C57" s="291"/>
      <c r="D57" s="291"/>
      <c r="E57" s="291"/>
      <c r="F57" s="291"/>
      <c r="G57" s="293"/>
      <c r="H57" s="293"/>
      <c r="I57" s="293"/>
      <c r="J57" s="291"/>
      <c r="K57" s="291"/>
    </row>
    <row r="58" spans="1:11" ht="13.5">
      <c r="A58" s="289"/>
      <c r="B58" s="291"/>
      <c r="C58" s="291"/>
      <c r="D58" s="291"/>
      <c r="E58" s="291"/>
      <c r="F58" s="291"/>
      <c r="G58" s="293"/>
      <c r="H58" s="293"/>
      <c r="I58" s="293"/>
      <c r="J58" s="291"/>
      <c r="K58" s="291"/>
    </row>
    <row r="59" spans="1:11" ht="13.5">
      <c r="A59" s="289"/>
      <c r="B59" s="291"/>
      <c r="C59" s="291"/>
      <c r="D59" s="291"/>
      <c r="E59" s="291"/>
      <c r="F59" s="291"/>
      <c r="G59" s="293"/>
      <c r="H59" s="293"/>
      <c r="I59" s="293"/>
      <c r="J59" s="291"/>
      <c r="K59" s="291"/>
    </row>
    <row r="60" spans="1:11" ht="13.5">
      <c r="A60" s="289"/>
      <c r="B60" s="291"/>
      <c r="C60" s="291"/>
      <c r="D60" s="291"/>
      <c r="E60" s="291"/>
      <c r="F60" s="291"/>
      <c r="G60" s="293"/>
      <c r="H60" s="293"/>
      <c r="I60" s="293"/>
      <c r="J60" s="291"/>
      <c r="K60" s="291"/>
    </row>
    <row r="61" spans="1:11" ht="13.5">
      <c r="A61" s="289"/>
      <c r="B61" s="291"/>
      <c r="C61" s="291"/>
      <c r="D61" s="291"/>
      <c r="E61" s="291"/>
      <c r="F61" s="291"/>
      <c r="G61" s="293"/>
      <c r="H61" s="293"/>
      <c r="I61" s="293"/>
      <c r="J61" s="291"/>
      <c r="K61" s="291"/>
    </row>
    <row r="62" spans="1:11" ht="13.5">
      <c r="A62" s="289"/>
      <c r="B62" s="291"/>
      <c r="C62" s="291"/>
      <c r="D62" s="291"/>
      <c r="E62" s="291"/>
      <c r="F62" s="291"/>
      <c r="G62" s="293"/>
      <c r="H62" s="293"/>
      <c r="I62" s="293"/>
      <c r="J62" s="291"/>
      <c r="K62" s="291"/>
    </row>
  </sheetData>
  <sheetProtection/>
  <mergeCells count="23">
    <mergeCell ref="A1:I1"/>
    <mergeCell ref="F5:J5"/>
    <mergeCell ref="A6:A7"/>
    <mergeCell ref="B6:B7"/>
    <mergeCell ref="C6:C7"/>
    <mergeCell ref="E6:E7"/>
    <mergeCell ref="F6:F7"/>
    <mergeCell ref="G6:I6"/>
    <mergeCell ref="J6:J7"/>
    <mergeCell ref="K6:K7"/>
    <mergeCell ref="A18:A19"/>
    <mergeCell ref="B18:B19"/>
    <mergeCell ref="C18:C19"/>
    <mergeCell ref="E18:E19"/>
    <mergeCell ref="F18:F19"/>
    <mergeCell ref="G18:I18"/>
    <mergeCell ref="J33:J34"/>
    <mergeCell ref="A33:A34"/>
    <mergeCell ref="B33:B34"/>
    <mergeCell ref="C33:C34"/>
    <mergeCell ref="E33:E34"/>
    <mergeCell ref="F33:F34"/>
    <mergeCell ref="G33:I33"/>
  </mergeCells>
  <printOptions horizontalCentered="1" verticalCentered="1"/>
  <pageMargins left="0.3937007874015748" right="0.3937007874015748" top="0.5905511811023623" bottom="0.5905511811023623" header="0.5118110236220472" footer="0.5118110236220472"/>
  <pageSetup orientation="landscape" paperSize="9" scale="92" r:id="rId2"/>
  <rowBreaks count="2" manualBreakCount="2">
    <brk id="17" max="255" man="1"/>
    <brk id="3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20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21.875" style="296" customWidth="1"/>
    <col min="2" max="4" width="9.00390625" style="296" customWidth="1"/>
    <col min="5" max="5" width="19.875" style="296" customWidth="1"/>
    <col min="6" max="16384" width="9.00390625" style="296" customWidth="1"/>
  </cols>
  <sheetData>
    <row r="1" ht="18.75">
      <c r="A1" s="295" t="s">
        <v>179</v>
      </c>
    </row>
    <row r="3" spans="1:4" ht="21">
      <c r="A3" s="297" t="s">
        <v>180</v>
      </c>
      <c r="B3" s="298"/>
      <c r="C3" s="298"/>
      <c r="D3" s="298"/>
    </row>
    <row r="4" ht="14.25" thickBot="1"/>
    <row r="5" spans="1:6" ht="27" customHeight="1">
      <c r="A5" s="299" t="s">
        <v>181</v>
      </c>
      <c r="B5" s="442"/>
      <c r="C5" s="442"/>
      <c r="D5" s="442"/>
      <c r="E5" s="443"/>
      <c r="F5" s="300"/>
    </row>
    <row r="6" spans="1:6" ht="27" customHeight="1">
      <c r="A6" s="301" t="s">
        <v>182</v>
      </c>
      <c r="B6" s="437"/>
      <c r="C6" s="437"/>
      <c r="D6" s="437"/>
      <c r="E6" s="438"/>
      <c r="F6" s="300"/>
    </row>
    <row r="7" spans="1:6" ht="27" customHeight="1">
      <c r="A7" s="301" t="s">
        <v>183</v>
      </c>
      <c r="B7" s="437"/>
      <c r="C7" s="437"/>
      <c r="D7" s="437"/>
      <c r="E7" s="438"/>
      <c r="F7" s="300"/>
    </row>
    <row r="8" spans="1:6" ht="27" customHeight="1">
      <c r="A8" s="302" t="s">
        <v>184</v>
      </c>
      <c r="B8" s="444"/>
      <c r="C8" s="445"/>
      <c r="D8" s="445"/>
      <c r="E8" s="446"/>
      <c r="F8" s="300"/>
    </row>
    <row r="9" spans="1:6" ht="27" customHeight="1">
      <c r="A9" s="447" t="s">
        <v>185</v>
      </c>
      <c r="B9" s="303" t="s">
        <v>186</v>
      </c>
      <c r="C9" s="437"/>
      <c r="D9" s="437"/>
      <c r="E9" s="438"/>
      <c r="F9" s="300"/>
    </row>
    <row r="10" spans="1:6" ht="27" customHeight="1">
      <c r="A10" s="448"/>
      <c r="B10" s="303" t="s">
        <v>187</v>
      </c>
      <c r="C10" s="437"/>
      <c r="D10" s="437"/>
      <c r="E10" s="438"/>
      <c r="F10" s="300"/>
    </row>
    <row r="11" spans="1:6" ht="27" customHeight="1">
      <c r="A11" s="301" t="s">
        <v>188</v>
      </c>
      <c r="B11" s="437"/>
      <c r="C11" s="437"/>
      <c r="D11" s="437"/>
      <c r="E11" s="438"/>
      <c r="F11" s="300"/>
    </row>
    <row r="12" spans="1:6" ht="27" customHeight="1" thickBot="1">
      <c r="A12" s="304"/>
      <c r="B12" s="439"/>
      <c r="C12" s="439"/>
      <c r="D12" s="439"/>
      <c r="E12" s="440"/>
      <c r="F12" s="300"/>
    </row>
    <row r="13" spans="1:6" ht="21" customHeight="1">
      <c r="A13" s="300"/>
      <c r="B13" s="300"/>
      <c r="C13" s="300"/>
      <c r="D13" s="300"/>
      <c r="E13" s="300"/>
      <c r="F13" s="300"/>
    </row>
    <row r="14" spans="1:6" ht="13.5">
      <c r="A14" s="441" t="s">
        <v>189</v>
      </c>
      <c r="B14" s="441"/>
      <c r="C14" s="441"/>
      <c r="D14" s="441"/>
      <c r="E14" s="441"/>
      <c r="F14" s="300"/>
    </row>
    <row r="15" spans="1:6" ht="13.5">
      <c r="A15" s="300"/>
      <c r="B15" s="300"/>
      <c r="C15" s="300"/>
      <c r="D15" s="300"/>
      <c r="E15" s="300"/>
      <c r="F15" s="300"/>
    </row>
    <row r="16" spans="1:6" ht="13.5">
      <c r="A16" s="300" t="s">
        <v>190</v>
      </c>
      <c r="B16" s="300"/>
      <c r="C16" s="300"/>
      <c r="D16" s="300"/>
      <c r="E16" s="300"/>
      <c r="F16" s="300"/>
    </row>
    <row r="17" spans="1:5" ht="13.5">
      <c r="A17" s="305"/>
      <c r="B17" s="306"/>
      <c r="C17" s="306"/>
      <c r="D17" s="306"/>
      <c r="E17" s="307"/>
    </row>
    <row r="18" spans="1:5" ht="13.5">
      <c r="A18" s="308"/>
      <c r="B18" s="300"/>
      <c r="C18" s="300"/>
      <c r="D18" s="300"/>
      <c r="E18" s="309"/>
    </row>
    <row r="19" spans="1:5" ht="13.5">
      <c r="A19" s="308"/>
      <c r="B19" s="300"/>
      <c r="C19" s="300"/>
      <c r="D19" s="300"/>
      <c r="E19" s="309"/>
    </row>
    <row r="20" spans="1:5" ht="13.5">
      <c r="A20" s="310"/>
      <c r="B20" s="311"/>
      <c r="C20" s="311"/>
      <c r="D20" s="311"/>
      <c r="E20" s="312"/>
    </row>
  </sheetData>
  <sheetProtection/>
  <mergeCells count="10">
    <mergeCell ref="B11:E11"/>
    <mergeCell ref="B12:E12"/>
    <mergeCell ref="A14:E14"/>
    <mergeCell ref="B5:E5"/>
    <mergeCell ref="B6:E6"/>
    <mergeCell ref="B7:E7"/>
    <mergeCell ref="B8:E8"/>
    <mergeCell ref="A9:A10"/>
    <mergeCell ref="C9:E9"/>
    <mergeCell ref="C10:E1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B1:J24"/>
  <sheetViews>
    <sheetView showZeros="0" view="pageBreakPreview" zoomScaleSheetLayoutView="100" zoomScalePageLayoutView="0" workbookViewId="0" topLeftCell="A7">
      <selection activeCell="C17" sqref="C17:I17"/>
    </sheetView>
  </sheetViews>
  <sheetFormatPr defaultColWidth="9.00390625" defaultRowHeight="13.5"/>
  <cols>
    <col min="1" max="1" width="3.75390625" style="138" customWidth="1"/>
    <col min="2" max="3" width="15.00390625" style="138" customWidth="1"/>
    <col min="4" max="4" width="9.00390625" style="138" customWidth="1"/>
    <col min="5" max="5" width="6.75390625" style="138" customWidth="1"/>
    <col min="6" max="6" width="6.25390625" style="138" customWidth="1"/>
    <col min="7" max="7" width="4.00390625" style="138" customWidth="1"/>
    <col min="8" max="8" width="15.875" style="138" customWidth="1"/>
    <col min="9" max="9" width="4.875" style="138" customWidth="1"/>
    <col min="10" max="16384" width="9.00390625" style="138" customWidth="1"/>
  </cols>
  <sheetData>
    <row r="1" spans="2:9" ht="25.5" customHeight="1">
      <c r="B1" s="463" t="s">
        <v>134</v>
      </c>
      <c r="C1" s="463"/>
      <c r="D1" s="463"/>
      <c r="E1" s="463"/>
      <c r="F1" s="463"/>
      <c r="G1" s="463"/>
      <c r="H1" s="463"/>
      <c r="I1" s="137"/>
    </row>
    <row r="2" spans="3:8" ht="25.5" customHeight="1">
      <c r="C2" s="463" t="s">
        <v>87</v>
      </c>
      <c r="D2" s="463"/>
      <c r="E2" s="463"/>
      <c r="F2" s="463"/>
      <c r="G2" s="463"/>
      <c r="H2" s="463"/>
    </row>
    <row r="3" ht="25.5" customHeight="1"/>
    <row r="4" spans="2:9" ht="25.5" customHeight="1">
      <c r="B4" s="452" t="s">
        <v>88</v>
      </c>
      <c r="C4" s="453"/>
      <c r="D4" s="449"/>
      <c r="E4" s="450"/>
      <c r="F4" s="450"/>
      <c r="G4" s="450"/>
      <c r="H4" s="450"/>
      <c r="I4" s="451"/>
    </row>
    <row r="5" spans="2:9" ht="25.5" customHeight="1">
      <c r="B5" s="452" t="s">
        <v>89</v>
      </c>
      <c r="C5" s="453"/>
      <c r="D5" s="449"/>
      <c r="E5" s="450"/>
      <c r="F5" s="450"/>
      <c r="G5" s="450"/>
      <c r="H5" s="450"/>
      <c r="I5" s="451"/>
    </row>
    <row r="6" spans="2:9" ht="25.5" customHeight="1">
      <c r="B6" s="452" t="s">
        <v>90</v>
      </c>
      <c r="C6" s="453"/>
      <c r="D6" s="449"/>
      <c r="E6" s="450"/>
      <c r="F6" s="450"/>
      <c r="G6" s="450"/>
      <c r="H6" s="450"/>
      <c r="I6" s="451"/>
    </row>
    <row r="7" spans="2:3" ht="25.5" customHeight="1">
      <c r="B7" s="139"/>
      <c r="C7" s="140"/>
    </row>
    <row r="8" spans="2:9" ht="25.5" customHeight="1">
      <c r="B8" s="141" t="s">
        <v>91</v>
      </c>
      <c r="C8" s="142"/>
      <c r="D8" s="143" t="s">
        <v>92</v>
      </c>
      <c r="E8" s="144"/>
      <c r="F8" s="183"/>
      <c r="G8" s="146" t="s">
        <v>93</v>
      </c>
      <c r="H8" s="147">
        <f>F8*1000</f>
        <v>0</v>
      </c>
      <c r="I8" s="146" t="s">
        <v>94</v>
      </c>
    </row>
    <row r="9" spans="2:9" ht="25.5" customHeight="1">
      <c r="B9" s="148" t="s">
        <v>95</v>
      </c>
      <c r="C9" s="140"/>
      <c r="D9" s="149" t="s">
        <v>96</v>
      </c>
      <c r="E9" s="145"/>
      <c r="F9" s="183"/>
      <c r="G9" s="150" t="s">
        <v>93</v>
      </c>
      <c r="H9" s="145">
        <f>F9*500</f>
        <v>0</v>
      </c>
      <c r="I9" s="150" t="s">
        <v>94</v>
      </c>
    </row>
    <row r="10" spans="2:9" ht="25.5" customHeight="1">
      <c r="B10" s="454" t="s">
        <v>97</v>
      </c>
      <c r="C10" s="455"/>
      <c r="D10" s="455"/>
      <c r="E10" s="455"/>
      <c r="F10" s="455"/>
      <c r="G10" s="151">
        <f>SUM(H8:H9)</f>
        <v>0</v>
      </c>
      <c r="H10" s="152">
        <f>SUM(H8:H9)</f>
        <v>0</v>
      </c>
      <c r="I10" s="153" t="s">
        <v>94</v>
      </c>
    </row>
    <row r="11" spans="2:8" ht="25.5" customHeight="1">
      <c r="B11" s="456" t="s">
        <v>98</v>
      </c>
      <c r="C11" s="456"/>
      <c r="D11" s="456"/>
      <c r="E11" s="456"/>
      <c r="F11" s="456"/>
      <c r="G11" s="456"/>
      <c r="H11" s="456"/>
    </row>
    <row r="12" ht="25.5" customHeight="1"/>
    <row r="13" ht="25.5" customHeight="1">
      <c r="B13" s="154" t="s">
        <v>99</v>
      </c>
    </row>
    <row r="14" spans="2:9" ht="30" customHeight="1">
      <c r="B14" s="155" t="s">
        <v>100</v>
      </c>
      <c r="C14" s="449"/>
      <c r="D14" s="450"/>
      <c r="E14" s="450"/>
      <c r="F14" s="450"/>
      <c r="G14" s="450"/>
      <c r="H14" s="450"/>
      <c r="I14" s="451"/>
    </row>
    <row r="15" spans="2:9" ht="18" customHeight="1">
      <c r="B15" s="155" t="s">
        <v>101</v>
      </c>
      <c r="C15" s="457"/>
      <c r="D15" s="458"/>
      <c r="E15" s="458"/>
      <c r="F15" s="458"/>
      <c r="G15" s="458"/>
      <c r="H15" s="458"/>
      <c r="I15" s="459"/>
    </row>
    <row r="16" spans="2:9" ht="18" customHeight="1">
      <c r="B16" s="156" t="s">
        <v>102</v>
      </c>
      <c r="C16" s="460"/>
      <c r="D16" s="461"/>
      <c r="E16" s="461"/>
      <c r="F16" s="461"/>
      <c r="G16" s="461"/>
      <c r="H16" s="461"/>
      <c r="I16" s="462"/>
    </row>
    <row r="17" spans="2:9" ht="30" customHeight="1">
      <c r="B17" s="156" t="s">
        <v>103</v>
      </c>
      <c r="C17" s="449"/>
      <c r="D17" s="450"/>
      <c r="E17" s="450"/>
      <c r="F17" s="450"/>
      <c r="G17" s="450"/>
      <c r="H17" s="450"/>
      <c r="I17" s="451"/>
    </row>
    <row r="18" ht="25.5" customHeight="1"/>
    <row r="19" spans="2:10" ht="25.5" customHeight="1">
      <c r="B19" s="157" t="s">
        <v>104</v>
      </c>
      <c r="C19" s="158"/>
      <c r="D19" s="158"/>
      <c r="E19" s="158"/>
      <c r="F19" s="158"/>
      <c r="G19" s="158"/>
      <c r="H19" s="158"/>
      <c r="I19" s="158"/>
      <c r="J19" s="158"/>
    </row>
    <row r="20" ht="25.5" customHeight="1">
      <c r="B20" s="159" t="s">
        <v>105</v>
      </c>
    </row>
    <row r="21" ht="25.5" customHeight="1">
      <c r="B21" s="159" t="s">
        <v>106</v>
      </c>
    </row>
    <row r="22" ht="25.5" customHeight="1">
      <c r="B22" s="159" t="s">
        <v>107</v>
      </c>
    </row>
    <row r="23" ht="25.5" customHeight="1"/>
    <row r="24" spans="2:4" ht="25.5" customHeight="1">
      <c r="B24" s="160" t="s">
        <v>108</v>
      </c>
      <c r="D24" s="160" t="s">
        <v>156</v>
      </c>
    </row>
  </sheetData>
  <sheetProtection selectLockedCells="1"/>
  <mergeCells count="13">
    <mergeCell ref="B1:H1"/>
    <mergeCell ref="C2:H2"/>
    <mergeCell ref="B4:C4"/>
    <mergeCell ref="D4:I4"/>
    <mergeCell ref="B5:C5"/>
    <mergeCell ref="D5:I5"/>
    <mergeCell ref="C17:I17"/>
    <mergeCell ref="B6:C6"/>
    <mergeCell ref="D6:I6"/>
    <mergeCell ref="B10:F10"/>
    <mergeCell ref="B11:H11"/>
    <mergeCell ref="C14:I14"/>
    <mergeCell ref="C15:I1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E6"/>
  <sheetViews>
    <sheetView zoomScaleSheetLayoutView="100" zoomScalePageLayoutView="0" workbookViewId="0" topLeftCell="A1">
      <selection activeCell="K17" sqref="K17"/>
    </sheetView>
  </sheetViews>
  <sheetFormatPr defaultColWidth="9.00390625" defaultRowHeight="13.5"/>
  <cols>
    <col min="1" max="1" width="3.75390625" style="27" customWidth="1"/>
    <col min="2" max="2" width="5.375" style="27" customWidth="1"/>
    <col min="3" max="3" width="7.75390625" style="27" customWidth="1"/>
    <col min="4" max="4" width="16.75390625" style="27" customWidth="1"/>
    <col min="5" max="5" width="15.00390625" style="27" customWidth="1"/>
    <col min="6" max="14" width="5.75390625" style="27" customWidth="1"/>
    <col min="15" max="28" width="5.875" style="27" customWidth="1"/>
    <col min="29" max="16384" width="9.00390625" style="27" customWidth="1"/>
  </cols>
  <sheetData>
    <row r="1" spans="1:29" ht="21">
      <c r="A1" s="164" t="s">
        <v>135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2" t="s">
        <v>22</v>
      </c>
      <c r="T1" s="162" t="s">
        <v>17</v>
      </c>
      <c r="U1" s="162" t="s">
        <v>21</v>
      </c>
      <c r="V1" s="162" t="s">
        <v>20</v>
      </c>
      <c r="W1" s="162" t="s">
        <v>18</v>
      </c>
      <c r="X1" s="162" t="s">
        <v>19</v>
      </c>
      <c r="Y1" s="162" t="s">
        <v>27</v>
      </c>
      <c r="Z1" s="162" t="s">
        <v>23</v>
      </c>
      <c r="AA1" s="162" t="s">
        <v>26</v>
      </c>
      <c r="AB1" s="162" t="s">
        <v>25</v>
      </c>
      <c r="AC1" s="162" t="s">
        <v>118</v>
      </c>
    </row>
    <row r="2" spans="19:29" ht="14.25" thickBot="1">
      <c r="S2" s="162">
        <v>1</v>
      </c>
      <c r="T2" s="162">
        <v>2</v>
      </c>
      <c r="U2" s="162">
        <v>3</v>
      </c>
      <c r="V2" s="162">
        <v>4</v>
      </c>
      <c r="W2" s="162">
        <v>5</v>
      </c>
      <c r="X2" s="162">
        <v>6</v>
      </c>
      <c r="Y2" s="162">
        <v>7</v>
      </c>
      <c r="Z2" s="162">
        <v>8</v>
      </c>
      <c r="AA2" s="162">
        <v>9</v>
      </c>
      <c r="AB2" s="162">
        <v>10</v>
      </c>
      <c r="AC2" s="162">
        <v>11</v>
      </c>
    </row>
    <row r="3" spans="1:31" s="162" customFormat="1" ht="13.5" customHeight="1">
      <c r="A3" s="472" t="s">
        <v>146</v>
      </c>
      <c r="B3" s="475" t="s">
        <v>125</v>
      </c>
      <c r="C3" s="468" t="s">
        <v>68</v>
      </c>
      <c r="D3" s="470" t="s">
        <v>31</v>
      </c>
      <c r="E3" s="470" t="s">
        <v>69</v>
      </c>
      <c r="F3" s="466" t="s">
        <v>109</v>
      </c>
      <c r="G3" s="466"/>
      <c r="H3" s="467"/>
      <c r="I3" s="477" t="s">
        <v>113</v>
      </c>
      <c r="J3" s="478"/>
      <c r="K3" s="478"/>
      <c r="L3" s="478"/>
      <c r="M3" s="478"/>
      <c r="N3" s="478"/>
      <c r="O3" s="464" t="s">
        <v>121</v>
      </c>
      <c r="P3" s="464" t="s">
        <v>122</v>
      </c>
      <c r="Q3" s="464" t="s">
        <v>123</v>
      </c>
      <c r="R3" s="464" t="s">
        <v>124</v>
      </c>
      <c r="S3" s="479" t="s">
        <v>3</v>
      </c>
      <c r="T3" s="480"/>
      <c r="U3" s="480"/>
      <c r="V3" s="481"/>
      <c r="W3" s="479" t="s">
        <v>112</v>
      </c>
      <c r="X3" s="480"/>
      <c r="Y3" s="480"/>
      <c r="Z3" s="481"/>
      <c r="AA3" s="474" t="s">
        <v>110</v>
      </c>
      <c r="AB3" s="474" t="s">
        <v>111</v>
      </c>
      <c r="AC3" s="176" t="s">
        <v>126</v>
      </c>
      <c r="AD3" s="176"/>
      <c r="AE3" s="176"/>
    </row>
    <row r="4" spans="1:31" s="162" customFormat="1" ht="22.5">
      <c r="A4" s="473"/>
      <c r="B4" s="476"/>
      <c r="C4" s="469"/>
      <c r="D4" s="471"/>
      <c r="E4" s="471"/>
      <c r="F4" s="165" t="s">
        <v>66</v>
      </c>
      <c r="G4" s="165" t="s">
        <v>67</v>
      </c>
      <c r="H4" s="166" t="s">
        <v>53</v>
      </c>
      <c r="I4" s="174" t="s">
        <v>114</v>
      </c>
      <c r="J4" s="170" t="s">
        <v>115</v>
      </c>
      <c r="K4" s="170" t="s">
        <v>119</v>
      </c>
      <c r="L4" s="170" t="s">
        <v>116</v>
      </c>
      <c r="M4" s="170" t="s">
        <v>117</v>
      </c>
      <c r="N4" s="170" t="s">
        <v>120</v>
      </c>
      <c r="O4" s="465"/>
      <c r="P4" s="465"/>
      <c r="Q4" s="465"/>
      <c r="R4" s="465"/>
      <c r="S4" s="173" t="s">
        <v>121</v>
      </c>
      <c r="T4" s="173" t="s">
        <v>122</v>
      </c>
      <c r="U4" s="173" t="s">
        <v>123</v>
      </c>
      <c r="V4" s="173" t="s">
        <v>124</v>
      </c>
      <c r="W4" s="173" t="s">
        <v>121</v>
      </c>
      <c r="X4" s="173" t="s">
        <v>122</v>
      </c>
      <c r="Y4" s="173" t="s">
        <v>123</v>
      </c>
      <c r="Z4" s="173" t="s">
        <v>124</v>
      </c>
      <c r="AA4" s="465"/>
      <c r="AB4" s="465"/>
      <c r="AC4" s="177" t="s">
        <v>127</v>
      </c>
      <c r="AD4" s="177" t="s">
        <v>128</v>
      </c>
      <c r="AE4" s="177" t="s">
        <v>129</v>
      </c>
    </row>
    <row r="5" spans="1:31" s="162" customFormat="1" ht="21.75" customHeight="1" thickBot="1">
      <c r="A5" s="248">
        <f>IF('男子申込書'!T2="",'女子申込書'!T2,'男子申込書'!T2)</f>
        <v>1</v>
      </c>
      <c r="B5" s="249" t="e">
        <f>HLOOKUP(C5,S1:AC2,2,0)</f>
        <v>#N/A</v>
      </c>
      <c r="C5" s="247">
        <f>IF('男子申込書'!D4="",'女子申込書'!D4,'男子申込書'!D4)</f>
        <v>0</v>
      </c>
      <c r="D5" s="167">
        <f>IF('男子申込書'!D5="",'女子申込書'!D5,'男子申込書'!D5)</f>
        <v>0</v>
      </c>
      <c r="E5" s="167">
        <f>IF('女子申込書'!N4=0,'男子申込書'!N4,IF('男子申込書'!N4=0,'女子申込書'!N4,IF('男子申込書'!N4='女子申込書'!N4,'男子申込書'!N4,'男子申込書'!N4&amp;"・"&amp;'女子申込書'!N4)))</f>
        <v>0</v>
      </c>
      <c r="F5" s="168">
        <f>O5+P5</f>
        <v>0</v>
      </c>
      <c r="G5" s="168">
        <f>Q5+R5</f>
        <v>0</v>
      </c>
      <c r="H5" s="169">
        <f>F5+G5</f>
        <v>0</v>
      </c>
      <c r="I5" s="175"/>
      <c r="J5" s="171"/>
      <c r="K5" s="171"/>
      <c r="L5" s="171"/>
      <c r="M5" s="171"/>
      <c r="N5" s="171"/>
      <c r="O5" s="172">
        <f>'男子申込書'!O32</f>
        <v>0</v>
      </c>
      <c r="P5" s="172">
        <f>'男子申込書'!O33</f>
        <v>0</v>
      </c>
      <c r="Q5" s="172">
        <f>'女子申込書'!O32</f>
        <v>0</v>
      </c>
      <c r="R5" s="172">
        <f>'女子申込書'!O33</f>
        <v>0</v>
      </c>
      <c r="S5" s="172">
        <f>1500*O5</f>
        <v>0</v>
      </c>
      <c r="T5" s="172">
        <f>2000*P5</f>
        <v>0</v>
      </c>
      <c r="U5" s="172">
        <f>1500*Q5</f>
        <v>0</v>
      </c>
      <c r="V5" s="172">
        <f>2000*R5</f>
        <v>0</v>
      </c>
      <c r="W5" s="172">
        <f>400*O5</f>
        <v>0</v>
      </c>
      <c r="X5" s="172">
        <f>400*P5</f>
        <v>0</v>
      </c>
      <c r="Y5" s="172">
        <f>400*Q5</f>
        <v>0</v>
      </c>
      <c r="Z5" s="172">
        <f>400*R5</f>
        <v>0</v>
      </c>
      <c r="AA5" s="172">
        <f>S5+T5+W5+X5</f>
        <v>0</v>
      </c>
      <c r="AB5" s="172">
        <f>U5+V5+Y5+Z5</f>
        <v>0</v>
      </c>
      <c r="AC5" s="178">
        <f>'別紙6プロ等申込書'!F8</f>
        <v>0</v>
      </c>
      <c r="AD5" s="178">
        <f>'別紙6プロ等申込書'!F9</f>
        <v>0</v>
      </c>
      <c r="AE5" s="178">
        <f>(AC5*1000)+(AD5*500)</f>
        <v>0</v>
      </c>
    </row>
    <row r="6" ht="13.5">
      <c r="F6" s="163"/>
    </row>
    <row r="7" ht="27" customHeight="1"/>
    <row r="8" ht="27" customHeight="1"/>
  </sheetData>
  <sheetProtection selectLockedCells="1"/>
  <mergeCells count="15">
    <mergeCell ref="AA3:AA4"/>
    <mergeCell ref="AB3:AB4"/>
    <mergeCell ref="B3:B4"/>
    <mergeCell ref="I3:N3"/>
    <mergeCell ref="S3:V3"/>
    <mergeCell ref="W3:Z3"/>
    <mergeCell ref="O3:O4"/>
    <mergeCell ref="P3:P4"/>
    <mergeCell ref="Q3:Q4"/>
    <mergeCell ref="R3:R4"/>
    <mergeCell ref="F3:H3"/>
    <mergeCell ref="C3:C4"/>
    <mergeCell ref="D3:D4"/>
    <mergeCell ref="E3:E4"/>
    <mergeCell ref="A3:A4"/>
  </mergeCells>
  <conditionalFormatting sqref="F5:F6 G5:Z5">
    <cfRule type="cellIs" priority="1" dxfId="1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tys</dc:creator>
  <cp:keywords/>
  <dc:description/>
  <cp:lastModifiedBy>hrk-joho</cp:lastModifiedBy>
  <cp:lastPrinted>2014-07-23T11:12:15Z</cp:lastPrinted>
  <dcterms:created xsi:type="dcterms:W3CDTF">2006-07-10T14:10:41Z</dcterms:created>
  <dcterms:modified xsi:type="dcterms:W3CDTF">2014-08-07T05:25:08Z</dcterms:modified>
  <cp:category/>
  <cp:version/>
  <cp:contentType/>
  <cp:contentStatus/>
</cp:coreProperties>
</file>